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filterPrivacy="1" defaultThemeVersion="124226"/>
  <xr:revisionPtr revIDLastSave="0" documentId="13_ncr:1_{B4103E33-95A4-491E-8A96-3799EB2A7B52}" xr6:coauthVersionLast="47" xr6:coauthVersionMax="47" xr10:uidLastSave="{00000000-0000-0000-0000-000000000000}"/>
  <bookViews>
    <workbookView xWindow="-108" yWindow="-108" windowWidth="23256" windowHeight="12456" firstSheet="19" activeTab="22" xr2:uid="{00000000-000D-0000-FFFF-FFFF00000000}"/>
  </bookViews>
  <sheets>
    <sheet name="R13 Course Structure" sheetId="1" r:id="rId1"/>
    <sheet name="POs and PSOs" sheetId="2" r:id="rId2"/>
    <sheet name="Ist year" sheetId="3" r:id="rId3"/>
    <sheet name="IInd year" sheetId="4" r:id="rId4"/>
    <sheet name="IIIrd year" sheetId="5" r:id="rId5"/>
    <sheet name="IV year" sheetId="6" r:id="rId6"/>
    <sheet name="CO_POsPSOs mapping averages" sheetId="7" r:id="rId7"/>
    <sheet name="SAMPLE THEORY ARCO" sheetId="25" r:id="rId8"/>
    <sheet name="CO attainment of Theory subject" sheetId="26" r:id="rId9"/>
    <sheet name="SAMPLE LAB ARCO" sheetId="27" r:id="rId10"/>
    <sheet name="CO attainment of Lab course" sheetId="28" r:id="rId11"/>
    <sheet name="CO attainments" sheetId="9" r:id="rId12"/>
    <sheet name="CO attainment levels" sheetId="10" r:id="rId13"/>
    <sheet name="DA-2013 batch PO attainment" sheetId="11" r:id="rId14"/>
    <sheet name="IA-2013 batch" sheetId="14" r:id="rId15"/>
    <sheet name="2013 batch Overall" sheetId="22" r:id="rId16"/>
    <sheet name="DA-2014 batch PO attainment" sheetId="12" r:id="rId17"/>
    <sheet name="IA-2014 batch" sheetId="17" r:id="rId18"/>
    <sheet name="2014 batch overall" sheetId="23" r:id="rId19"/>
    <sheet name="DA-2015 batch PO attainment" sheetId="13" r:id="rId20"/>
    <sheet name="IA-2015 batch" sheetId="18" r:id="rId21"/>
    <sheet name="2015 batch overall" sheetId="24" r:id="rId22"/>
    <sheet name="overall POs and PSOs  attainmen" sheetId="19" r:id="rId23"/>
  </sheets>
  <externalReferences>
    <externalReference r:id="rId24"/>
    <externalReference r:id="rId25"/>
    <externalReference r:id="rId26"/>
    <externalReference r:id="rId27"/>
  </externalReferences>
  <definedNames>
    <definedName name="_xlnm.Print_Area" localSheetId="15">'2013 batch Overall'!$A$1:$AP$46</definedName>
    <definedName name="_xlnm.Print_Area" localSheetId="13">'DA-2013 batch PO attainment'!$A$1:$S$90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72" i="28" l="1"/>
  <c r="G72" i="28"/>
  <c r="F72" i="28"/>
  <c r="E72" i="28"/>
  <c r="D72" i="28"/>
  <c r="I72" i="28" s="1"/>
  <c r="C72" i="28"/>
  <c r="H71" i="28"/>
  <c r="G71" i="28"/>
  <c r="F71" i="28"/>
  <c r="E71" i="28"/>
  <c r="D71" i="28"/>
  <c r="I71" i="28" s="1"/>
  <c r="C71" i="28"/>
  <c r="I70" i="28"/>
  <c r="H70" i="28"/>
  <c r="G70" i="28"/>
  <c r="F70" i="28"/>
  <c r="E70" i="28"/>
  <c r="D70" i="28"/>
  <c r="C70" i="28"/>
  <c r="H69" i="28"/>
  <c r="I69" i="28" s="1"/>
  <c r="G69" i="28"/>
  <c r="F69" i="28"/>
  <c r="E69" i="28"/>
  <c r="D69" i="28"/>
  <c r="C69" i="28"/>
  <c r="H68" i="28"/>
  <c r="G68" i="28"/>
  <c r="F68" i="28"/>
  <c r="E68" i="28"/>
  <c r="I68" i="28" s="1"/>
  <c r="D68" i="28"/>
  <c r="C68" i="28"/>
  <c r="H67" i="28"/>
  <c r="G67" i="28"/>
  <c r="F67" i="28"/>
  <c r="I67" i="28" s="1"/>
  <c r="E67" i="28"/>
  <c r="D67" i="28"/>
  <c r="C67" i="28"/>
  <c r="H66" i="28"/>
  <c r="G66" i="28"/>
  <c r="F66" i="28"/>
  <c r="E66" i="28"/>
  <c r="I66" i="28" s="1"/>
  <c r="D66" i="28"/>
  <c r="C66" i="28"/>
  <c r="H65" i="28"/>
  <c r="G65" i="28"/>
  <c r="F65" i="28"/>
  <c r="E65" i="28"/>
  <c r="D65" i="28"/>
  <c r="I65" i="28" s="1"/>
  <c r="C65" i="28"/>
  <c r="H64" i="28"/>
  <c r="G64" i="28"/>
  <c r="F64" i="28"/>
  <c r="E64" i="28"/>
  <c r="D64" i="28"/>
  <c r="I64" i="28" s="1"/>
  <c r="C64" i="28"/>
  <c r="H63" i="28"/>
  <c r="G63" i="28"/>
  <c r="F63" i="28"/>
  <c r="E63" i="28"/>
  <c r="D63" i="28"/>
  <c r="I63" i="28" s="1"/>
  <c r="C63" i="28"/>
  <c r="I62" i="28"/>
  <c r="H62" i="28"/>
  <c r="G62" i="28"/>
  <c r="F62" i="28"/>
  <c r="E62" i="28"/>
  <c r="D62" i="28"/>
  <c r="C62" i="28"/>
  <c r="H61" i="28"/>
  <c r="I61" i="28" s="1"/>
  <c r="G61" i="28"/>
  <c r="F61" i="28"/>
  <c r="E61" i="28"/>
  <c r="D61" i="28"/>
  <c r="C61" i="28"/>
  <c r="H60" i="28"/>
  <c r="G60" i="28"/>
  <c r="F60" i="28"/>
  <c r="E60" i="28"/>
  <c r="I60" i="28" s="1"/>
  <c r="D60" i="28"/>
  <c r="C60" i="28"/>
  <c r="H59" i="28"/>
  <c r="G59" i="28"/>
  <c r="F59" i="28"/>
  <c r="I59" i="28" s="1"/>
  <c r="E59" i="28"/>
  <c r="D59" i="28"/>
  <c r="C59" i="28"/>
  <c r="H58" i="28"/>
  <c r="G58" i="28"/>
  <c r="F58" i="28"/>
  <c r="E58" i="28"/>
  <c r="I58" i="28" s="1"/>
  <c r="D58" i="28"/>
  <c r="C58" i="28"/>
  <c r="H57" i="28"/>
  <c r="G57" i="28"/>
  <c r="F57" i="28"/>
  <c r="E57" i="28"/>
  <c r="D57" i="28"/>
  <c r="I57" i="28" s="1"/>
  <c r="C57" i="28"/>
  <c r="H56" i="28"/>
  <c r="G56" i="28"/>
  <c r="F56" i="28"/>
  <c r="E56" i="28"/>
  <c r="D56" i="28"/>
  <c r="I56" i="28" s="1"/>
  <c r="C56" i="28"/>
  <c r="H55" i="28"/>
  <c r="G55" i="28"/>
  <c r="F55" i="28"/>
  <c r="E55" i="28"/>
  <c r="D55" i="28"/>
  <c r="I55" i="28" s="1"/>
  <c r="C55" i="28"/>
  <c r="I54" i="28"/>
  <c r="H54" i="28"/>
  <c r="G54" i="28"/>
  <c r="F54" i="28"/>
  <c r="E54" i="28"/>
  <c r="D54" i="28"/>
  <c r="C54" i="28"/>
  <c r="H53" i="28"/>
  <c r="I53" i="28" s="1"/>
  <c r="G53" i="28"/>
  <c r="F53" i="28"/>
  <c r="E53" i="28"/>
  <c r="D53" i="28"/>
  <c r="C53" i="28"/>
  <c r="H52" i="28"/>
  <c r="G52" i="28"/>
  <c r="F52" i="28"/>
  <c r="E52" i="28"/>
  <c r="I52" i="28" s="1"/>
  <c r="D52" i="28"/>
  <c r="C52" i="28"/>
  <c r="H51" i="28"/>
  <c r="G51" i="28"/>
  <c r="F51" i="28"/>
  <c r="I51" i="28" s="1"/>
  <c r="E51" i="28"/>
  <c r="D51" i="28"/>
  <c r="C51" i="28"/>
  <c r="H50" i="28"/>
  <c r="G50" i="28"/>
  <c r="F50" i="28"/>
  <c r="E50" i="28"/>
  <c r="I50" i="28" s="1"/>
  <c r="D50" i="28"/>
  <c r="C50" i="28"/>
  <c r="H49" i="28"/>
  <c r="G49" i="28"/>
  <c r="F49" i="28"/>
  <c r="E49" i="28"/>
  <c r="D49" i="28"/>
  <c r="I49" i="28" s="1"/>
  <c r="C49" i="28"/>
  <c r="H48" i="28"/>
  <c r="G48" i="28"/>
  <c r="F48" i="28"/>
  <c r="E48" i="28"/>
  <c r="D48" i="28"/>
  <c r="I48" i="28" s="1"/>
  <c r="C48" i="28"/>
  <c r="H47" i="28"/>
  <c r="G47" i="28"/>
  <c r="F47" i="28"/>
  <c r="E47" i="28"/>
  <c r="D47" i="28"/>
  <c r="I47" i="28" s="1"/>
  <c r="C47" i="28"/>
  <c r="I46" i="28"/>
  <c r="H46" i="28"/>
  <c r="G46" i="28"/>
  <c r="F46" i="28"/>
  <c r="E46" i="28"/>
  <c r="D46" i="28"/>
  <c r="C46" i="28"/>
  <c r="H45" i="28"/>
  <c r="I45" i="28" s="1"/>
  <c r="G45" i="28"/>
  <c r="F45" i="28"/>
  <c r="E45" i="28"/>
  <c r="D45" i="28"/>
  <c r="C45" i="28"/>
  <c r="H44" i="28"/>
  <c r="G44" i="28"/>
  <c r="F44" i="28"/>
  <c r="E44" i="28"/>
  <c r="I44" i="28" s="1"/>
  <c r="D44" i="28"/>
  <c r="C44" i="28"/>
  <c r="H43" i="28"/>
  <c r="G43" i="28"/>
  <c r="F43" i="28"/>
  <c r="I43" i="28" s="1"/>
  <c r="E43" i="28"/>
  <c r="D43" i="28"/>
  <c r="C43" i="28"/>
  <c r="H42" i="28"/>
  <c r="G42" i="28"/>
  <c r="F42" i="28"/>
  <c r="E42" i="28"/>
  <c r="D42" i="28"/>
  <c r="I42" i="28" s="1"/>
  <c r="C42" i="28"/>
  <c r="H41" i="28"/>
  <c r="G41" i="28"/>
  <c r="F41" i="28"/>
  <c r="E41" i="28"/>
  <c r="D41" i="28"/>
  <c r="I41" i="28" s="1"/>
  <c r="C41" i="28"/>
  <c r="H40" i="28"/>
  <c r="G40" i="28"/>
  <c r="F40" i="28"/>
  <c r="E40" i="28"/>
  <c r="D40" i="28"/>
  <c r="I40" i="28" s="1"/>
  <c r="C40" i="28"/>
  <c r="H39" i="28"/>
  <c r="G39" i="28"/>
  <c r="F39" i="28"/>
  <c r="E39" i="28"/>
  <c r="D39" i="28"/>
  <c r="I39" i="28" s="1"/>
  <c r="C39" i="28"/>
  <c r="I38" i="28"/>
  <c r="H38" i="28"/>
  <c r="G38" i="28"/>
  <c r="F38" i="28"/>
  <c r="E38" i="28"/>
  <c r="D38" i="28"/>
  <c r="C38" i="28"/>
  <c r="H37" i="28"/>
  <c r="I37" i="28" s="1"/>
  <c r="G37" i="28"/>
  <c r="F37" i="28"/>
  <c r="E37" i="28"/>
  <c r="D37" i="28"/>
  <c r="C37" i="28"/>
  <c r="H36" i="28"/>
  <c r="G36" i="28"/>
  <c r="F36" i="28"/>
  <c r="E36" i="28"/>
  <c r="D36" i="28"/>
  <c r="I36" i="28" s="1"/>
  <c r="C36" i="28"/>
  <c r="H35" i="28"/>
  <c r="G35" i="28"/>
  <c r="F35" i="28"/>
  <c r="I35" i="28" s="1"/>
  <c r="E35" i="28"/>
  <c r="D35" i="28"/>
  <c r="C35" i="28"/>
  <c r="H34" i="28"/>
  <c r="G34" i="28"/>
  <c r="F34" i="28"/>
  <c r="E34" i="28"/>
  <c r="D34" i="28"/>
  <c r="I34" i="28" s="1"/>
  <c r="C34" i="28"/>
  <c r="H33" i="28"/>
  <c r="G33" i="28"/>
  <c r="F33" i="28"/>
  <c r="E33" i="28"/>
  <c r="D33" i="28"/>
  <c r="I33" i="28" s="1"/>
  <c r="C33" i="28"/>
  <c r="H32" i="28"/>
  <c r="G32" i="28"/>
  <c r="F32" i="28"/>
  <c r="E32" i="28"/>
  <c r="D32" i="28"/>
  <c r="I32" i="28" s="1"/>
  <c r="C32" i="28"/>
  <c r="H31" i="28"/>
  <c r="G31" i="28"/>
  <c r="F31" i="28"/>
  <c r="E31" i="28"/>
  <c r="D31" i="28"/>
  <c r="I31" i="28" s="1"/>
  <c r="C31" i="28"/>
  <c r="I30" i="28"/>
  <c r="H30" i="28"/>
  <c r="G30" i="28"/>
  <c r="F30" i="28"/>
  <c r="E30" i="28"/>
  <c r="D30" i="28"/>
  <c r="C30" i="28"/>
  <c r="H29" i="28"/>
  <c r="I29" i="28" s="1"/>
  <c r="G29" i="28"/>
  <c r="F29" i="28"/>
  <c r="E29" i="28"/>
  <c r="D29" i="28"/>
  <c r="C29" i="28"/>
  <c r="H28" i="28"/>
  <c r="G28" i="28"/>
  <c r="F28" i="28"/>
  <c r="E28" i="28"/>
  <c r="I28" i="28" s="1"/>
  <c r="D28" i="28"/>
  <c r="C28" i="28"/>
  <c r="H27" i="28"/>
  <c r="G27" i="28"/>
  <c r="F27" i="28"/>
  <c r="I27" i="28" s="1"/>
  <c r="E27" i="28"/>
  <c r="D27" i="28"/>
  <c r="C27" i="28"/>
  <c r="H26" i="28"/>
  <c r="G26" i="28"/>
  <c r="F26" i="28"/>
  <c r="E26" i="28"/>
  <c r="D26" i="28"/>
  <c r="I26" i="28" s="1"/>
  <c r="C26" i="28"/>
  <c r="H25" i="28"/>
  <c r="G25" i="28"/>
  <c r="F25" i="28"/>
  <c r="E25" i="28"/>
  <c r="D25" i="28"/>
  <c r="I25" i="28" s="1"/>
  <c r="C25" i="28"/>
  <c r="H24" i="28"/>
  <c r="G24" i="28"/>
  <c r="F24" i="28"/>
  <c r="E24" i="28"/>
  <c r="D24" i="28"/>
  <c r="I24" i="28" s="1"/>
  <c r="C24" i="28"/>
  <c r="H23" i="28"/>
  <c r="G23" i="28"/>
  <c r="F23" i="28"/>
  <c r="E23" i="28"/>
  <c r="D23" i="28"/>
  <c r="I23" i="28" s="1"/>
  <c r="C23" i="28"/>
  <c r="I22" i="28"/>
  <c r="H22" i="28"/>
  <c r="G22" i="28"/>
  <c r="F22" i="28"/>
  <c r="E22" i="28"/>
  <c r="D22" i="28"/>
  <c r="C22" i="28"/>
  <c r="H21" i="28"/>
  <c r="I21" i="28" s="1"/>
  <c r="G21" i="28"/>
  <c r="F21" i="28"/>
  <c r="E21" i="28"/>
  <c r="D21" i="28"/>
  <c r="C21" i="28"/>
  <c r="H20" i="28"/>
  <c r="G20" i="28"/>
  <c r="F20" i="28"/>
  <c r="E20" i="28"/>
  <c r="I20" i="28" s="1"/>
  <c r="D20" i="28"/>
  <c r="C20" i="28"/>
  <c r="H19" i="28"/>
  <c r="G19" i="28"/>
  <c r="F19" i="28"/>
  <c r="I19" i="28" s="1"/>
  <c r="E19" i="28"/>
  <c r="D19" i="28"/>
  <c r="C19" i="28"/>
  <c r="H18" i="28"/>
  <c r="G18" i="28"/>
  <c r="F18" i="28"/>
  <c r="E18" i="28"/>
  <c r="D18" i="28"/>
  <c r="I18" i="28" s="1"/>
  <c r="C18" i="28"/>
  <c r="H17" i="28"/>
  <c r="G17" i="28"/>
  <c r="F17" i="28"/>
  <c r="E17" i="28"/>
  <c r="D17" i="28"/>
  <c r="I17" i="28" s="1"/>
  <c r="C17" i="28"/>
  <c r="H16" i="28"/>
  <c r="G16" i="28"/>
  <c r="F16" i="28"/>
  <c r="E16" i="28"/>
  <c r="D16" i="28"/>
  <c r="I16" i="28" s="1"/>
  <c r="C16" i="28"/>
  <c r="H15" i="28"/>
  <c r="G15" i="28"/>
  <c r="F15" i="28"/>
  <c r="E15" i="28"/>
  <c r="D15" i="28"/>
  <c r="I15" i="28" s="1"/>
  <c r="C15" i="28"/>
  <c r="R14" i="28"/>
  <c r="H14" i="28"/>
  <c r="G14" i="28"/>
  <c r="F14" i="28"/>
  <c r="E14" i="28"/>
  <c r="D14" i="28"/>
  <c r="I14" i="28" s="1"/>
  <c r="C14" i="28"/>
  <c r="O13" i="28"/>
  <c r="H13" i="28"/>
  <c r="G13" i="28"/>
  <c r="F13" i="28"/>
  <c r="E13" i="28"/>
  <c r="D13" i="28"/>
  <c r="I13" i="28" s="1"/>
  <c r="C13" i="28"/>
  <c r="I12" i="28"/>
  <c r="H12" i="28"/>
  <c r="G12" i="28"/>
  <c r="F12" i="28"/>
  <c r="E12" i="28"/>
  <c r="D12" i="28"/>
  <c r="C12" i="28"/>
  <c r="Q11" i="28"/>
  <c r="H11" i="28"/>
  <c r="G11" i="28"/>
  <c r="F11" i="28"/>
  <c r="E11" i="28"/>
  <c r="D11" i="28"/>
  <c r="I11" i="28" s="1"/>
  <c r="C11" i="28"/>
  <c r="I10" i="28"/>
  <c r="H10" i="28"/>
  <c r="P14" i="28" s="1"/>
  <c r="G10" i="28"/>
  <c r="L13" i="28" s="1"/>
  <c r="M13" i="28" s="1"/>
  <c r="F10" i="28"/>
  <c r="R12" i="28" s="1"/>
  <c r="E10" i="28"/>
  <c r="O11" i="28" s="1"/>
  <c r="D10" i="28"/>
  <c r="R10" i="28" s="1"/>
  <c r="C10" i="28"/>
  <c r="L10" i="28" l="1"/>
  <c r="M10" i="28" s="1"/>
  <c r="P11" i="28"/>
  <c r="Q14" i="28"/>
  <c r="O10" i="28"/>
  <c r="R11" i="28"/>
  <c r="L12" i="28"/>
  <c r="M12" i="28" s="1"/>
  <c r="P13" i="28"/>
  <c r="P10" i="28"/>
  <c r="Q13" i="28"/>
  <c r="Q10" i="28"/>
  <c r="O12" i="28"/>
  <c r="R13" i="28"/>
  <c r="L14" i="28"/>
  <c r="M14" i="28" s="1"/>
  <c r="L11" i="28"/>
  <c r="M11" i="28" s="1"/>
  <c r="P12" i="28"/>
  <c r="Q12" i="28"/>
  <c r="O14" i="28"/>
  <c r="I74" i="26" l="1"/>
  <c r="H74" i="26"/>
  <c r="G74" i="26"/>
  <c r="J74" i="26" s="1"/>
  <c r="F74" i="26"/>
  <c r="E74" i="26"/>
  <c r="D74" i="26"/>
  <c r="C74" i="26"/>
  <c r="J73" i="26"/>
  <c r="I73" i="26"/>
  <c r="H73" i="26"/>
  <c r="G73" i="26"/>
  <c r="F73" i="26"/>
  <c r="E73" i="26"/>
  <c r="D73" i="26"/>
  <c r="C73" i="26"/>
  <c r="J72" i="26"/>
  <c r="I72" i="26"/>
  <c r="H72" i="26"/>
  <c r="G72" i="26"/>
  <c r="F72" i="26"/>
  <c r="E72" i="26"/>
  <c r="D72" i="26"/>
  <c r="C72" i="26"/>
  <c r="J71" i="26"/>
  <c r="I71" i="26"/>
  <c r="H71" i="26"/>
  <c r="G71" i="26"/>
  <c r="F71" i="26"/>
  <c r="E71" i="26"/>
  <c r="D71" i="26"/>
  <c r="C71" i="26"/>
  <c r="J70" i="26"/>
  <c r="I70" i="26"/>
  <c r="H70" i="26"/>
  <c r="G70" i="26"/>
  <c r="F70" i="26"/>
  <c r="E70" i="26"/>
  <c r="D70" i="26"/>
  <c r="C70" i="26"/>
  <c r="J69" i="26"/>
  <c r="I69" i="26"/>
  <c r="H69" i="26"/>
  <c r="G69" i="26"/>
  <c r="F69" i="26"/>
  <c r="E69" i="26"/>
  <c r="D69" i="26"/>
  <c r="C69" i="26"/>
  <c r="J68" i="26"/>
  <c r="I68" i="26"/>
  <c r="H68" i="26"/>
  <c r="G68" i="26"/>
  <c r="F68" i="26"/>
  <c r="E68" i="26"/>
  <c r="D68" i="26"/>
  <c r="C68" i="26"/>
  <c r="J67" i="26"/>
  <c r="I67" i="26"/>
  <c r="H67" i="26"/>
  <c r="G67" i="26"/>
  <c r="F67" i="26"/>
  <c r="E67" i="26"/>
  <c r="D67" i="26"/>
  <c r="C67" i="26"/>
  <c r="J66" i="26"/>
  <c r="I66" i="26"/>
  <c r="H66" i="26"/>
  <c r="G66" i="26"/>
  <c r="F66" i="26"/>
  <c r="E66" i="26"/>
  <c r="D66" i="26"/>
  <c r="C66" i="26"/>
  <c r="J65" i="26"/>
  <c r="I65" i="26"/>
  <c r="H65" i="26"/>
  <c r="G65" i="26"/>
  <c r="F65" i="26"/>
  <c r="E65" i="26"/>
  <c r="D65" i="26"/>
  <c r="C65" i="26"/>
  <c r="J64" i="26"/>
  <c r="I64" i="26"/>
  <c r="H64" i="26"/>
  <c r="G64" i="26"/>
  <c r="F64" i="26"/>
  <c r="E64" i="26"/>
  <c r="D64" i="26"/>
  <c r="C64" i="26"/>
  <c r="J63" i="26"/>
  <c r="I63" i="26"/>
  <c r="H63" i="26"/>
  <c r="G63" i="26"/>
  <c r="F63" i="26"/>
  <c r="E63" i="26"/>
  <c r="D63" i="26"/>
  <c r="C63" i="26"/>
  <c r="J62" i="26"/>
  <c r="I62" i="26"/>
  <c r="H62" i="26"/>
  <c r="G62" i="26"/>
  <c r="F62" i="26"/>
  <c r="E62" i="26"/>
  <c r="D62" i="26"/>
  <c r="C62" i="26"/>
  <c r="J61" i="26"/>
  <c r="I61" i="26"/>
  <c r="H61" i="26"/>
  <c r="G61" i="26"/>
  <c r="F61" i="26"/>
  <c r="E61" i="26"/>
  <c r="D61" i="26"/>
  <c r="C61" i="26"/>
  <c r="J60" i="26"/>
  <c r="I60" i="26"/>
  <c r="H60" i="26"/>
  <c r="G60" i="26"/>
  <c r="F60" i="26"/>
  <c r="E60" i="26"/>
  <c r="D60" i="26"/>
  <c r="C60" i="26"/>
  <c r="J59" i="26"/>
  <c r="I59" i="26"/>
  <c r="H59" i="26"/>
  <c r="G59" i="26"/>
  <c r="F59" i="26"/>
  <c r="E59" i="26"/>
  <c r="D59" i="26"/>
  <c r="C59" i="26"/>
  <c r="J58" i="26"/>
  <c r="I58" i="26"/>
  <c r="H58" i="26"/>
  <c r="G58" i="26"/>
  <c r="F58" i="26"/>
  <c r="E58" i="26"/>
  <c r="D58" i="26"/>
  <c r="C58" i="26"/>
  <c r="J57" i="26"/>
  <c r="I57" i="26"/>
  <c r="H57" i="26"/>
  <c r="G57" i="26"/>
  <c r="F57" i="26"/>
  <c r="E57" i="26"/>
  <c r="D57" i="26"/>
  <c r="C57" i="26"/>
  <c r="J56" i="26"/>
  <c r="I56" i="26"/>
  <c r="H56" i="26"/>
  <c r="G56" i="26"/>
  <c r="F56" i="26"/>
  <c r="E56" i="26"/>
  <c r="D56" i="26"/>
  <c r="C56" i="26"/>
  <c r="J55" i="26"/>
  <c r="I55" i="26"/>
  <c r="H55" i="26"/>
  <c r="G55" i="26"/>
  <c r="F55" i="26"/>
  <c r="E55" i="26"/>
  <c r="D55" i="26"/>
  <c r="C55" i="26"/>
  <c r="J54" i="26"/>
  <c r="I54" i="26"/>
  <c r="H54" i="26"/>
  <c r="G54" i="26"/>
  <c r="F54" i="26"/>
  <c r="E54" i="26"/>
  <c r="D54" i="26"/>
  <c r="C54" i="26"/>
  <c r="J53" i="26"/>
  <c r="I53" i="26"/>
  <c r="H53" i="26"/>
  <c r="G53" i="26"/>
  <c r="F53" i="26"/>
  <c r="E53" i="26"/>
  <c r="D53" i="26"/>
  <c r="C53" i="26"/>
  <c r="J52" i="26"/>
  <c r="I52" i="26"/>
  <c r="H52" i="26"/>
  <c r="G52" i="26"/>
  <c r="F52" i="26"/>
  <c r="E52" i="26"/>
  <c r="D52" i="26"/>
  <c r="C52" i="26"/>
  <c r="J51" i="26"/>
  <c r="I51" i="26"/>
  <c r="H51" i="26"/>
  <c r="G51" i="26"/>
  <c r="F51" i="26"/>
  <c r="E51" i="26"/>
  <c r="D51" i="26"/>
  <c r="C51" i="26"/>
  <c r="J50" i="26"/>
  <c r="I50" i="26"/>
  <c r="H50" i="26"/>
  <c r="G50" i="26"/>
  <c r="F50" i="26"/>
  <c r="E50" i="26"/>
  <c r="D50" i="26"/>
  <c r="C50" i="26"/>
  <c r="J49" i="26"/>
  <c r="I49" i="26"/>
  <c r="H49" i="26"/>
  <c r="G49" i="26"/>
  <c r="F49" i="26"/>
  <c r="E49" i="26"/>
  <c r="D49" i="26"/>
  <c r="C49" i="26"/>
  <c r="J48" i="26"/>
  <c r="I48" i="26"/>
  <c r="H48" i="26"/>
  <c r="G48" i="26"/>
  <c r="F48" i="26"/>
  <c r="E48" i="26"/>
  <c r="D48" i="26"/>
  <c r="C48" i="26"/>
  <c r="J47" i="26"/>
  <c r="I47" i="26"/>
  <c r="H47" i="26"/>
  <c r="G47" i="26"/>
  <c r="F47" i="26"/>
  <c r="E47" i="26"/>
  <c r="D47" i="26"/>
  <c r="C47" i="26"/>
  <c r="J46" i="26"/>
  <c r="I46" i="26"/>
  <c r="H46" i="26"/>
  <c r="G46" i="26"/>
  <c r="F46" i="26"/>
  <c r="E46" i="26"/>
  <c r="D46" i="26"/>
  <c r="C46" i="26"/>
  <c r="J45" i="26"/>
  <c r="I45" i="26"/>
  <c r="H45" i="26"/>
  <c r="G45" i="26"/>
  <c r="F45" i="26"/>
  <c r="E45" i="26"/>
  <c r="D45" i="26"/>
  <c r="C45" i="26"/>
  <c r="J44" i="26"/>
  <c r="I44" i="26"/>
  <c r="H44" i="26"/>
  <c r="G44" i="26"/>
  <c r="F44" i="26"/>
  <c r="E44" i="26"/>
  <c r="D44" i="26"/>
  <c r="C44" i="26"/>
  <c r="J43" i="26"/>
  <c r="I43" i="26"/>
  <c r="H43" i="26"/>
  <c r="G43" i="26"/>
  <c r="F43" i="26"/>
  <c r="E43" i="26"/>
  <c r="D43" i="26"/>
  <c r="C43" i="26"/>
  <c r="J42" i="26"/>
  <c r="I42" i="26"/>
  <c r="H42" i="26"/>
  <c r="G42" i="26"/>
  <c r="F42" i="26"/>
  <c r="E42" i="26"/>
  <c r="D42" i="26"/>
  <c r="C42" i="26"/>
  <c r="J41" i="26"/>
  <c r="I41" i="26"/>
  <c r="H41" i="26"/>
  <c r="G41" i="26"/>
  <c r="F41" i="26"/>
  <c r="E41" i="26"/>
  <c r="D41" i="26"/>
  <c r="C41" i="26"/>
  <c r="J40" i="26"/>
  <c r="I40" i="26"/>
  <c r="H40" i="26"/>
  <c r="G40" i="26"/>
  <c r="F40" i="26"/>
  <c r="E40" i="26"/>
  <c r="D40" i="26"/>
  <c r="C40" i="26"/>
  <c r="J39" i="26"/>
  <c r="I39" i="26"/>
  <c r="H39" i="26"/>
  <c r="G39" i="26"/>
  <c r="F39" i="26"/>
  <c r="E39" i="26"/>
  <c r="D39" i="26"/>
  <c r="C39" i="26"/>
  <c r="J38" i="26"/>
  <c r="I38" i="26"/>
  <c r="H38" i="26"/>
  <c r="G38" i="26"/>
  <c r="F38" i="26"/>
  <c r="E38" i="26"/>
  <c r="D38" i="26"/>
  <c r="C38" i="26"/>
  <c r="J37" i="26"/>
  <c r="I37" i="26"/>
  <c r="H37" i="26"/>
  <c r="G37" i="26"/>
  <c r="F37" i="26"/>
  <c r="E37" i="26"/>
  <c r="D37" i="26"/>
  <c r="C37" i="26"/>
  <c r="J36" i="26"/>
  <c r="I36" i="26"/>
  <c r="H36" i="26"/>
  <c r="G36" i="26"/>
  <c r="F36" i="26"/>
  <c r="E36" i="26"/>
  <c r="D36" i="26"/>
  <c r="C36" i="26"/>
  <c r="J35" i="26"/>
  <c r="I35" i="26"/>
  <c r="H35" i="26"/>
  <c r="G35" i="26"/>
  <c r="F35" i="26"/>
  <c r="E35" i="26"/>
  <c r="D35" i="26"/>
  <c r="C35" i="26"/>
  <c r="J34" i="26"/>
  <c r="I34" i="26"/>
  <c r="H34" i="26"/>
  <c r="G34" i="26"/>
  <c r="F34" i="26"/>
  <c r="E34" i="26"/>
  <c r="D34" i="26"/>
  <c r="C34" i="26"/>
  <c r="J33" i="26"/>
  <c r="I33" i="26"/>
  <c r="H33" i="26"/>
  <c r="G33" i="26"/>
  <c r="F33" i="26"/>
  <c r="E33" i="26"/>
  <c r="D33" i="26"/>
  <c r="C33" i="26"/>
  <c r="J32" i="26"/>
  <c r="I32" i="26"/>
  <c r="H32" i="26"/>
  <c r="G32" i="26"/>
  <c r="F32" i="26"/>
  <c r="E32" i="26"/>
  <c r="D32" i="26"/>
  <c r="C32" i="26"/>
  <c r="J31" i="26"/>
  <c r="I31" i="26"/>
  <c r="H31" i="26"/>
  <c r="G31" i="26"/>
  <c r="F31" i="26"/>
  <c r="E31" i="26"/>
  <c r="D31" i="26"/>
  <c r="C31" i="26"/>
  <c r="J30" i="26"/>
  <c r="I30" i="26"/>
  <c r="H30" i="26"/>
  <c r="G30" i="26"/>
  <c r="F30" i="26"/>
  <c r="E30" i="26"/>
  <c r="D30" i="26"/>
  <c r="C30" i="26"/>
  <c r="J29" i="26"/>
  <c r="I29" i="26"/>
  <c r="H29" i="26"/>
  <c r="G29" i="26"/>
  <c r="F29" i="26"/>
  <c r="E29" i="26"/>
  <c r="D29" i="26"/>
  <c r="C29" i="26"/>
  <c r="J28" i="26"/>
  <c r="I28" i="26"/>
  <c r="H28" i="26"/>
  <c r="G28" i="26"/>
  <c r="F28" i="26"/>
  <c r="E28" i="26"/>
  <c r="D28" i="26"/>
  <c r="C28" i="26"/>
  <c r="J27" i="26"/>
  <c r="I27" i="26"/>
  <c r="H27" i="26"/>
  <c r="G27" i="26"/>
  <c r="F27" i="26"/>
  <c r="E27" i="26"/>
  <c r="D27" i="26"/>
  <c r="C27" i="26"/>
  <c r="J26" i="26"/>
  <c r="I26" i="26"/>
  <c r="H26" i="26"/>
  <c r="G26" i="26"/>
  <c r="F26" i="26"/>
  <c r="E26" i="26"/>
  <c r="D26" i="26"/>
  <c r="C26" i="26"/>
  <c r="J25" i="26"/>
  <c r="I25" i="26"/>
  <c r="H25" i="26"/>
  <c r="G25" i="26"/>
  <c r="F25" i="26"/>
  <c r="E25" i="26"/>
  <c r="D25" i="26"/>
  <c r="C25" i="26"/>
  <c r="J24" i="26"/>
  <c r="I24" i="26"/>
  <c r="H24" i="26"/>
  <c r="G24" i="26"/>
  <c r="F24" i="26"/>
  <c r="E24" i="26"/>
  <c r="D24" i="26"/>
  <c r="C24" i="26"/>
  <c r="J23" i="26"/>
  <c r="I23" i="26"/>
  <c r="H23" i="26"/>
  <c r="G23" i="26"/>
  <c r="F23" i="26"/>
  <c r="E23" i="26"/>
  <c r="D23" i="26"/>
  <c r="C23" i="26"/>
  <c r="J22" i="26"/>
  <c r="I22" i="26"/>
  <c r="H22" i="26"/>
  <c r="G22" i="26"/>
  <c r="F22" i="26"/>
  <c r="E22" i="26"/>
  <c r="D22" i="26"/>
  <c r="C22" i="26"/>
  <c r="J21" i="26"/>
  <c r="I21" i="26"/>
  <c r="H21" i="26"/>
  <c r="G21" i="26"/>
  <c r="F21" i="26"/>
  <c r="E21" i="26"/>
  <c r="D21" i="26"/>
  <c r="C21" i="26"/>
  <c r="J20" i="26"/>
  <c r="I20" i="26"/>
  <c r="H20" i="26"/>
  <c r="G20" i="26"/>
  <c r="F20" i="26"/>
  <c r="E20" i="26"/>
  <c r="D20" i="26"/>
  <c r="C20" i="26"/>
  <c r="J19" i="26"/>
  <c r="I19" i="26"/>
  <c r="H19" i="26"/>
  <c r="G19" i="26"/>
  <c r="F19" i="26"/>
  <c r="E19" i="26"/>
  <c r="D19" i="26"/>
  <c r="C19" i="26"/>
  <c r="J18" i="26"/>
  <c r="I18" i="26"/>
  <c r="H18" i="26"/>
  <c r="G18" i="26"/>
  <c r="F18" i="26"/>
  <c r="E18" i="26"/>
  <c r="D18" i="26"/>
  <c r="C18" i="26"/>
  <c r="J17" i="26"/>
  <c r="I17" i="26"/>
  <c r="H17" i="26"/>
  <c r="G17" i="26"/>
  <c r="F17" i="26"/>
  <c r="E17" i="26"/>
  <c r="D17" i="26"/>
  <c r="C17" i="26"/>
  <c r="J16" i="26"/>
  <c r="I16" i="26"/>
  <c r="H16" i="26"/>
  <c r="G16" i="26"/>
  <c r="F16" i="26"/>
  <c r="E16" i="26"/>
  <c r="D16" i="26"/>
  <c r="C16" i="26"/>
  <c r="S15" i="26"/>
  <c r="I15" i="26"/>
  <c r="H15" i="26"/>
  <c r="G15" i="26"/>
  <c r="F15" i="26"/>
  <c r="E15" i="26"/>
  <c r="D15" i="26"/>
  <c r="J15" i="26" s="1"/>
  <c r="C15" i="26"/>
  <c r="I14" i="26"/>
  <c r="H14" i="26"/>
  <c r="G14" i="26"/>
  <c r="F14" i="26"/>
  <c r="E14" i="26"/>
  <c r="D14" i="26"/>
  <c r="J14" i="26" s="1"/>
  <c r="C14" i="26"/>
  <c r="J13" i="26"/>
  <c r="I13" i="26"/>
  <c r="H13" i="26"/>
  <c r="G13" i="26"/>
  <c r="F13" i="26"/>
  <c r="E13" i="26"/>
  <c r="D13" i="26"/>
  <c r="C13" i="26"/>
  <c r="I12" i="26"/>
  <c r="H12" i="26"/>
  <c r="G12" i="26"/>
  <c r="J12" i="26" s="1"/>
  <c r="F12" i="26"/>
  <c r="E12" i="26"/>
  <c r="D12" i="26"/>
  <c r="C12" i="26"/>
  <c r="Q11" i="26"/>
  <c r="I11" i="26"/>
  <c r="H11" i="26"/>
  <c r="Q14" i="26" s="1"/>
  <c r="G11" i="26"/>
  <c r="F11" i="26"/>
  <c r="S12" i="26" s="1"/>
  <c r="E11" i="26"/>
  <c r="S11" i="26" s="1"/>
  <c r="D11" i="26"/>
  <c r="J11" i="26" s="1"/>
  <c r="C11" i="26"/>
  <c r="I10" i="26"/>
  <c r="R15" i="26" s="1"/>
  <c r="H10" i="26"/>
  <c r="P14" i="26" s="1"/>
  <c r="G10" i="26"/>
  <c r="M13" i="26" s="1"/>
  <c r="N13" i="26" s="1"/>
  <c r="F10" i="26"/>
  <c r="R12" i="26" s="1"/>
  <c r="E10" i="26"/>
  <c r="R11" i="26" s="1"/>
  <c r="D10" i="26"/>
  <c r="P10" i="26" s="1"/>
  <c r="C10" i="26"/>
  <c r="E440" i="9"/>
  <c r="G440" i="9"/>
  <c r="H440" i="9"/>
  <c r="I440" i="9"/>
  <c r="K440" i="9"/>
  <c r="L440" i="9"/>
  <c r="M440" i="9"/>
  <c r="O440" i="9"/>
  <c r="D440" i="9"/>
  <c r="E434" i="9"/>
  <c r="G434" i="9"/>
  <c r="H434" i="9"/>
  <c r="I434" i="9"/>
  <c r="K434" i="9"/>
  <c r="L434" i="9"/>
  <c r="M434" i="9"/>
  <c r="O434" i="9"/>
  <c r="D434" i="9"/>
  <c r="E427" i="9"/>
  <c r="G427" i="9"/>
  <c r="H427" i="9"/>
  <c r="I427" i="9"/>
  <c r="K427" i="9"/>
  <c r="L427" i="9"/>
  <c r="M427" i="9"/>
  <c r="O427" i="9"/>
  <c r="D427" i="9"/>
  <c r="E420" i="9"/>
  <c r="G420" i="9"/>
  <c r="H420" i="9"/>
  <c r="I420" i="9"/>
  <c r="K420" i="9"/>
  <c r="L420" i="9"/>
  <c r="M420" i="9"/>
  <c r="O420" i="9"/>
  <c r="D420" i="9"/>
  <c r="E413" i="9"/>
  <c r="G413" i="9"/>
  <c r="H413" i="9"/>
  <c r="I413" i="9"/>
  <c r="K413" i="9"/>
  <c r="L413" i="9"/>
  <c r="M413" i="9"/>
  <c r="O413" i="9"/>
  <c r="D413" i="9"/>
  <c r="E406" i="9"/>
  <c r="G406" i="9"/>
  <c r="H406" i="9"/>
  <c r="I406" i="9"/>
  <c r="K406" i="9"/>
  <c r="L406" i="9"/>
  <c r="M406" i="9"/>
  <c r="O406" i="9"/>
  <c r="D406" i="9"/>
  <c r="E400" i="9"/>
  <c r="G400" i="9"/>
  <c r="H400" i="9"/>
  <c r="I400" i="9"/>
  <c r="K400" i="9"/>
  <c r="L400" i="9"/>
  <c r="M400" i="9"/>
  <c r="O400" i="9"/>
  <c r="D400" i="9"/>
  <c r="E394" i="9"/>
  <c r="G394" i="9"/>
  <c r="H394" i="9"/>
  <c r="I394" i="9"/>
  <c r="K394" i="9"/>
  <c r="L394" i="9"/>
  <c r="M394" i="9"/>
  <c r="O394" i="9"/>
  <c r="D394" i="9"/>
  <c r="E387" i="9"/>
  <c r="G387" i="9"/>
  <c r="H387" i="9"/>
  <c r="I387" i="9"/>
  <c r="K387" i="9"/>
  <c r="L387" i="9"/>
  <c r="M387" i="9"/>
  <c r="O387" i="9"/>
  <c r="D387" i="9"/>
  <c r="E380" i="9"/>
  <c r="G380" i="9"/>
  <c r="H380" i="9"/>
  <c r="I380" i="9"/>
  <c r="K380" i="9"/>
  <c r="L380" i="9"/>
  <c r="M380" i="9"/>
  <c r="O380" i="9"/>
  <c r="D380" i="9"/>
  <c r="E373" i="9"/>
  <c r="G373" i="9"/>
  <c r="H373" i="9"/>
  <c r="I373" i="9"/>
  <c r="K373" i="9"/>
  <c r="L373" i="9"/>
  <c r="M373" i="9"/>
  <c r="O373" i="9"/>
  <c r="D373" i="9"/>
  <c r="E366" i="9"/>
  <c r="G366" i="9"/>
  <c r="H366" i="9"/>
  <c r="I366" i="9"/>
  <c r="K366" i="9"/>
  <c r="L366" i="9"/>
  <c r="M366" i="9"/>
  <c r="O366" i="9"/>
  <c r="D366" i="9"/>
  <c r="E359" i="9"/>
  <c r="G359" i="9"/>
  <c r="H359" i="9"/>
  <c r="I359" i="9"/>
  <c r="K359" i="9"/>
  <c r="L359" i="9"/>
  <c r="M359" i="9"/>
  <c r="O359" i="9"/>
  <c r="D359" i="9"/>
  <c r="E352" i="9"/>
  <c r="G352" i="9"/>
  <c r="H352" i="9"/>
  <c r="I352" i="9"/>
  <c r="K352" i="9"/>
  <c r="L352" i="9"/>
  <c r="M352" i="9"/>
  <c r="O352" i="9"/>
  <c r="D352" i="9"/>
  <c r="E346" i="9"/>
  <c r="G346" i="9"/>
  <c r="H346" i="9"/>
  <c r="I346" i="9"/>
  <c r="K346" i="9"/>
  <c r="L346" i="9"/>
  <c r="M346" i="9"/>
  <c r="O346" i="9"/>
  <c r="D346" i="9"/>
  <c r="E340" i="9"/>
  <c r="G340" i="9"/>
  <c r="H340" i="9"/>
  <c r="I340" i="9"/>
  <c r="K340" i="9"/>
  <c r="L340" i="9"/>
  <c r="M340" i="9"/>
  <c r="O340" i="9"/>
  <c r="D340" i="9"/>
  <c r="E334" i="9"/>
  <c r="G334" i="9"/>
  <c r="H334" i="9"/>
  <c r="I334" i="9"/>
  <c r="K334" i="9"/>
  <c r="L334" i="9"/>
  <c r="M334" i="9"/>
  <c r="O334" i="9"/>
  <c r="D334" i="9"/>
  <c r="E328" i="9"/>
  <c r="G328" i="9"/>
  <c r="H328" i="9"/>
  <c r="I328" i="9"/>
  <c r="K328" i="9"/>
  <c r="L328" i="9"/>
  <c r="M328" i="9"/>
  <c r="O328" i="9"/>
  <c r="D328" i="9"/>
  <c r="E321" i="9"/>
  <c r="G321" i="9"/>
  <c r="H321" i="9"/>
  <c r="I321" i="9"/>
  <c r="K321" i="9"/>
  <c r="L321" i="9"/>
  <c r="M321" i="9"/>
  <c r="O321" i="9"/>
  <c r="D321" i="9"/>
  <c r="E314" i="9"/>
  <c r="G314" i="9"/>
  <c r="H314" i="9"/>
  <c r="I314" i="9"/>
  <c r="K314" i="9"/>
  <c r="L314" i="9"/>
  <c r="M314" i="9"/>
  <c r="O314" i="9"/>
  <c r="D314" i="9"/>
  <c r="E307" i="9"/>
  <c r="G307" i="9"/>
  <c r="H307" i="9"/>
  <c r="I307" i="9"/>
  <c r="K307" i="9"/>
  <c r="L307" i="9"/>
  <c r="M307" i="9"/>
  <c r="O307" i="9"/>
  <c r="D307" i="9"/>
  <c r="E300" i="9"/>
  <c r="G300" i="9"/>
  <c r="H300" i="9"/>
  <c r="I300" i="9"/>
  <c r="K300" i="9"/>
  <c r="L300" i="9"/>
  <c r="M300" i="9"/>
  <c r="O300" i="9"/>
  <c r="D300" i="9"/>
  <c r="O293" i="9"/>
  <c r="E293" i="9"/>
  <c r="G293" i="9"/>
  <c r="H293" i="9"/>
  <c r="I293" i="9"/>
  <c r="K293" i="9"/>
  <c r="L293" i="9"/>
  <c r="M293" i="9"/>
  <c r="D293" i="9"/>
  <c r="E286" i="9"/>
  <c r="G286" i="9"/>
  <c r="H286" i="9"/>
  <c r="I286" i="9"/>
  <c r="K286" i="9"/>
  <c r="L286" i="9"/>
  <c r="M286" i="9"/>
  <c r="O286" i="9"/>
  <c r="D286" i="9"/>
  <c r="E280" i="9"/>
  <c r="G280" i="9"/>
  <c r="H280" i="9"/>
  <c r="I280" i="9"/>
  <c r="K280" i="9"/>
  <c r="L280" i="9"/>
  <c r="M280" i="9"/>
  <c r="O280" i="9"/>
  <c r="D280" i="9"/>
  <c r="E274" i="9"/>
  <c r="G274" i="9"/>
  <c r="H274" i="9"/>
  <c r="I274" i="9"/>
  <c r="K274" i="9"/>
  <c r="L274" i="9"/>
  <c r="M274" i="9"/>
  <c r="O274" i="9"/>
  <c r="D274" i="9"/>
  <c r="E268" i="9"/>
  <c r="G268" i="9"/>
  <c r="H268" i="9"/>
  <c r="I268" i="9"/>
  <c r="K268" i="9"/>
  <c r="L268" i="9"/>
  <c r="M268" i="9"/>
  <c r="O268" i="9"/>
  <c r="D268" i="9"/>
  <c r="E261" i="9"/>
  <c r="G261" i="9"/>
  <c r="H261" i="9"/>
  <c r="I261" i="9"/>
  <c r="K261" i="9"/>
  <c r="L261" i="9"/>
  <c r="M261" i="9"/>
  <c r="O261" i="9"/>
  <c r="D261" i="9"/>
  <c r="E254" i="9"/>
  <c r="G254" i="9"/>
  <c r="H254" i="9"/>
  <c r="I254" i="9"/>
  <c r="K254" i="9"/>
  <c r="L254" i="9"/>
  <c r="M254" i="9"/>
  <c r="O254" i="9"/>
  <c r="D254" i="9"/>
  <c r="E247" i="9"/>
  <c r="G247" i="9"/>
  <c r="H247" i="9"/>
  <c r="I247" i="9"/>
  <c r="K247" i="9"/>
  <c r="L247" i="9"/>
  <c r="M247" i="9"/>
  <c r="O247" i="9"/>
  <c r="D247" i="9"/>
  <c r="E240" i="9"/>
  <c r="G240" i="9"/>
  <c r="H240" i="9"/>
  <c r="I240" i="9"/>
  <c r="K240" i="9"/>
  <c r="L240" i="9"/>
  <c r="M240" i="9"/>
  <c r="O240" i="9"/>
  <c r="D240" i="9"/>
  <c r="E233" i="9"/>
  <c r="G233" i="9"/>
  <c r="H233" i="9"/>
  <c r="I233" i="9"/>
  <c r="K233" i="9"/>
  <c r="L233" i="9"/>
  <c r="M233" i="9"/>
  <c r="O233" i="9"/>
  <c r="D233" i="9"/>
  <c r="E227" i="9"/>
  <c r="G227" i="9"/>
  <c r="H227" i="9"/>
  <c r="I227" i="9"/>
  <c r="K227" i="9"/>
  <c r="L227" i="9"/>
  <c r="M227" i="9"/>
  <c r="O227" i="9"/>
  <c r="D227" i="9"/>
  <c r="E221" i="9"/>
  <c r="G221" i="9"/>
  <c r="H221" i="9"/>
  <c r="I221" i="9"/>
  <c r="K221" i="9"/>
  <c r="L221" i="9"/>
  <c r="M221" i="9"/>
  <c r="O221" i="9"/>
  <c r="D221" i="9"/>
  <c r="E214" i="9"/>
  <c r="G214" i="9"/>
  <c r="H214" i="9"/>
  <c r="I214" i="9"/>
  <c r="K214" i="9"/>
  <c r="L214" i="9"/>
  <c r="M214" i="9"/>
  <c r="O214" i="9"/>
  <c r="D214" i="9"/>
  <c r="E207" i="9"/>
  <c r="G207" i="9"/>
  <c r="H207" i="9"/>
  <c r="I207" i="9"/>
  <c r="K207" i="9"/>
  <c r="L207" i="9"/>
  <c r="M207" i="9"/>
  <c r="O207" i="9"/>
  <c r="D207" i="9"/>
  <c r="E200" i="9"/>
  <c r="G200" i="9"/>
  <c r="H200" i="9"/>
  <c r="I200" i="9"/>
  <c r="K200" i="9"/>
  <c r="L200" i="9"/>
  <c r="M200" i="9"/>
  <c r="O200" i="9"/>
  <c r="D200" i="9"/>
  <c r="E193" i="9"/>
  <c r="G193" i="9"/>
  <c r="H193" i="9"/>
  <c r="I193" i="9"/>
  <c r="K193" i="9"/>
  <c r="L193" i="9"/>
  <c r="M193" i="9"/>
  <c r="O193" i="9"/>
  <c r="D193" i="9"/>
  <c r="E186" i="9"/>
  <c r="G186" i="9"/>
  <c r="H186" i="9"/>
  <c r="I186" i="9"/>
  <c r="K186" i="9"/>
  <c r="L186" i="9"/>
  <c r="M186" i="9"/>
  <c r="O186" i="9"/>
  <c r="D186" i="9"/>
  <c r="E179" i="9"/>
  <c r="G179" i="9"/>
  <c r="H179" i="9"/>
  <c r="I179" i="9"/>
  <c r="K179" i="9"/>
  <c r="L179" i="9"/>
  <c r="M179" i="9"/>
  <c r="O179" i="9"/>
  <c r="D179" i="9"/>
  <c r="E173" i="9"/>
  <c r="G173" i="9"/>
  <c r="H173" i="9"/>
  <c r="I173" i="9"/>
  <c r="K173" i="9"/>
  <c r="L173" i="9"/>
  <c r="M173" i="9"/>
  <c r="O173" i="9"/>
  <c r="D173" i="9"/>
  <c r="E167" i="9"/>
  <c r="G167" i="9"/>
  <c r="H167" i="9"/>
  <c r="I167" i="9"/>
  <c r="K167" i="9"/>
  <c r="L167" i="9"/>
  <c r="M167" i="9"/>
  <c r="O167" i="9"/>
  <c r="D167" i="9"/>
  <c r="E160" i="9"/>
  <c r="G160" i="9"/>
  <c r="H160" i="9"/>
  <c r="I160" i="9"/>
  <c r="K160" i="9"/>
  <c r="L160" i="9"/>
  <c r="M160" i="9"/>
  <c r="O160" i="9"/>
  <c r="D160" i="9"/>
  <c r="E153" i="9"/>
  <c r="G153" i="9"/>
  <c r="H153" i="9"/>
  <c r="I153" i="9"/>
  <c r="K153" i="9"/>
  <c r="L153" i="9"/>
  <c r="M153" i="9"/>
  <c r="O153" i="9"/>
  <c r="D153" i="9"/>
  <c r="E146" i="9"/>
  <c r="G146" i="9"/>
  <c r="H146" i="9"/>
  <c r="I146" i="9"/>
  <c r="K146" i="9"/>
  <c r="L146" i="9"/>
  <c r="M146" i="9"/>
  <c r="O146" i="9"/>
  <c r="D146" i="9"/>
  <c r="E139" i="9"/>
  <c r="G139" i="9"/>
  <c r="H139" i="9"/>
  <c r="I139" i="9"/>
  <c r="K139" i="9"/>
  <c r="L139" i="9"/>
  <c r="M139" i="9"/>
  <c r="O139" i="9"/>
  <c r="D139" i="9"/>
  <c r="E132" i="9"/>
  <c r="G132" i="9"/>
  <c r="H132" i="9"/>
  <c r="I132" i="9"/>
  <c r="K132" i="9"/>
  <c r="L132" i="9"/>
  <c r="M132" i="9"/>
  <c r="O132" i="9"/>
  <c r="D132" i="9"/>
  <c r="E125" i="9"/>
  <c r="G125" i="9"/>
  <c r="H125" i="9"/>
  <c r="I125" i="9"/>
  <c r="K125" i="9"/>
  <c r="L125" i="9"/>
  <c r="M125" i="9"/>
  <c r="O125" i="9"/>
  <c r="D125" i="9"/>
  <c r="E119" i="9"/>
  <c r="G119" i="9"/>
  <c r="H119" i="9"/>
  <c r="I119" i="9"/>
  <c r="K119" i="9"/>
  <c r="L119" i="9"/>
  <c r="M119" i="9"/>
  <c r="O119" i="9"/>
  <c r="D119" i="9"/>
  <c r="E113" i="9"/>
  <c r="G113" i="9"/>
  <c r="H113" i="9"/>
  <c r="I113" i="9"/>
  <c r="K113" i="9"/>
  <c r="L113" i="9"/>
  <c r="M113" i="9"/>
  <c r="O113" i="9"/>
  <c r="D113" i="9"/>
  <c r="E107" i="9"/>
  <c r="G107" i="9"/>
  <c r="H107" i="9"/>
  <c r="I107" i="9"/>
  <c r="K107" i="9"/>
  <c r="L107" i="9"/>
  <c r="M107" i="9"/>
  <c r="O107" i="9"/>
  <c r="D107" i="9"/>
  <c r="E100" i="9"/>
  <c r="G100" i="9"/>
  <c r="H100" i="9"/>
  <c r="I100" i="9"/>
  <c r="K100" i="9"/>
  <c r="L100" i="9"/>
  <c r="M100" i="9"/>
  <c r="O100" i="9"/>
  <c r="D100" i="9"/>
  <c r="E93" i="9"/>
  <c r="G93" i="9"/>
  <c r="H93" i="9"/>
  <c r="I93" i="9"/>
  <c r="K93" i="9"/>
  <c r="L93" i="9"/>
  <c r="M93" i="9"/>
  <c r="O93" i="9"/>
  <c r="D93" i="9"/>
  <c r="E86" i="9"/>
  <c r="G86" i="9"/>
  <c r="H86" i="9"/>
  <c r="I86" i="9"/>
  <c r="K86" i="9"/>
  <c r="L86" i="9"/>
  <c r="M86" i="9"/>
  <c r="O86" i="9"/>
  <c r="D86" i="9"/>
  <c r="E79" i="9"/>
  <c r="G79" i="9"/>
  <c r="H79" i="9"/>
  <c r="I79" i="9"/>
  <c r="K79" i="9"/>
  <c r="L79" i="9"/>
  <c r="M79" i="9"/>
  <c r="O79" i="9"/>
  <c r="D79" i="9"/>
  <c r="O72" i="9"/>
  <c r="E72" i="9"/>
  <c r="G72" i="9"/>
  <c r="H72" i="9"/>
  <c r="I72" i="9"/>
  <c r="K72" i="9"/>
  <c r="L72" i="9"/>
  <c r="M72" i="9"/>
  <c r="D72" i="9"/>
  <c r="E65" i="9"/>
  <c r="G65" i="9"/>
  <c r="H65" i="9"/>
  <c r="I65" i="9"/>
  <c r="K65" i="9"/>
  <c r="L65" i="9"/>
  <c r="M65" i="9"/>
  <c r="O65" i="9"/>
  <c r="D65" i="9"/>
  <c r="E59" i="9"/>
  <c r="G59" i="9"/>
  <c r="H59" i="9"/>
  <c r="I59" i="9"/>
  <c r="K59" i="9"/>
  <c r="L59" i="9"/>
  <c r="M59" i="9"/>
  <c r="O59" i="9"/>
  <c r="D59" i="9"/>
  <c r="E53" i="9"/>
  <c r="G53" i="9"/>
  <c r="H53" i="9"/>
  <c r="I53" i="9"/>
  <c r="K53" i="9"/>
  <c r="L53" i="9"/>
  <c r="M53" i="9"/>
  <c r="O53" i="9"/>
  <c r="D53" i="9"/>
  <c r="E47" i="9"/>
  <c r="G47" i="9"/>
  <c r="H47" i="9"/>
  <c r="I47" i="9"/>
  <c r="K47" i="9"/>
  <c r="L47" i="9"/>
  <c r="M47" i="9"/>
  <c r="O47" i="9"/>
  <c r="D47" i="9"/>
  <c r="E40" i="9"/>
  <c r="G40" i="9"/>
  <c r="H40" i="9"/>
  <c r="I40" i="9"/>
  <c r="K40" i="9"/>
  <c r="L40" i="9"/>
  <c r="M40" i="9"/>
  <c r="O40" i="9"/>
  <c r="D40" i="9"/>
  <c r="E33" i="9"/>
  <c r="G33" i="9"/>
  <c r="H33" i="9"/>
  <c r="I33" i="9"/>
  <c r="K33" i="9"/>
  <c r="L33" i="9"/>
  <c r="M33" i="9"/>
  <c r="O33" i="9"/>
  <c r="D33" i="9"/>
  <c r="E26" i="9"/>
  <c r="G26" i="9"/>
  <c r="H26" i="9"/>
  <c r="I26" i="9"/>
  <c r="K26" i="9"/>
  <c r="L26" i="9"/>
  <c r="M26" i="9"/>
  <c r="O26" i="9"/>
  <c r="D26" i="9"/>
  <c r="E19" i="9"/>
  <c r="G19" i="9"/>
  <c r="H19" i="9"/>
  <c r="I19" i="9"/>
  <c r="K19" i="9"/>
  <c r="L19" i="9"/>
  <c r="M19" i="9"/>
  <c r="O19" i="9"/>
  <c r="D19" i="9"/>
  <c r="E12" i="9"/>
  <c r="D12" i="9"/>
  <c r="G12" i="9"/>
  <c r="H12" i="9"/>
  <c r="I12" i="9"/>
  <c r="K12" i="9"/>
  <c r="L12" i="9"/>
  <c r="M12" i="9"/>
  <c r="O12" i="9"/>
  <c r="N7" i="9"/>
  <c r="N8" i="9"/>
  <c r="N9" i="9"/>
  <c r="N10" i="9"/>
  <c r="N11" i="9"/>
  <c r="N13" i="9"/>
  <c r="N14" i="9"/>
  <c r="N15" i="9"/>
  <c r="N16" i="9"/>
  <c r="N17" i="9"/>
  <c r="N18" i="9"/>
  <c r="N20" i="9"/>
  <c r="N21" i="9"/>
  <c r="N22" i="9"/>
  <c r="N23" i="9"/>
  <c r="N24" i="9"/>
  <c r="N25" i="9"/>
  <c r="N27" i="9"/>
  <c r="N28" i="9"/>
  <c r="N29" i="9"/>
  <c r="N30" i="9"/>
  <c r="N31" i="9"/>
  <c r="N32" i="9"/>
  <c r="N34" i="9"/>
  <c r="N35" i="9"/>
  <c r="N36" i="9"/>
  <c r="N37" i="9"/>
  <c r="N38" i="9"/>
  <c r="N39" i="9"/>
  <c r="N41" i="9"/>
  <c r="N42" i="9"/>
  <c r="N43" i="9"/>
  <c r="N44" i="9"/>
  <c r="N45" i="9"/>
  <c r="N46" i="9"/>
  <c r="N48" i="9"/>
  <c r="N49" i="9"/>
  <c r="N50" i="9"/>
  <c r="N51" i="9"/>
  <c r="N52" i="9"/>
  <c r="N54" i="9"/>
  <c r="N55" i="9"/>
  <c r="N56" i="9"/>
  <c r="N57" i="9"/>
  <c r="N58" i="9"/>
  <c r="N60" i="9"/>
  <c r="N61" i="9"/>
  <c r="N62" i="9"/>
  <c r="N63" i="9"/>
  <c r="N64" i="9"/>
  <c r="N66" i="9"/>
  <c r="N67" i="9"/>
  <c r="N68" i="9"/>
  <c r="N69" i="9"/>
  <c r="N70" i="9"/>
  <c r="N71" i="9"/>
  <c r="N73" i="9"/>
  <c r="N74" i="9"/>
  <c r="N75" i="9"/>
  <c r="N76" i="9"/>
  <c r="N77" i="9"/>
  <c r="N78" i="9"/>
  <c r="N80" i="9"/>
  <c r="N86" i="9" s="1"/>
  <c r="N81" i="9"/>
  <c r="N82" i="9"/>
  <c r="N83" i="9"/>
  <c r="N84" i="9"/>
  <c r="N85" i="9"/>
  <c r="N87" i="9"/>
  <c r="N88" i="9"/>
  <c r="N89" i="9"/>
  <c r="N90" i="9"/>
  <c r="N91" i="9"/>
  <c r="N92" i="9"/>
  <c r="N94" i="9"/>
  <c r="N95" i="9"/>
  <c r="N96" i="9"/>
  <c r="N97" i="9"/>
  <c r="N98" i="9"/>
  <c r="N99" i="9"/>
  <c r="N101" i="9"/>
  <c r="N102" i="9"/>
  <c r="N103" i="9"/>
  <c r="N104" i="9"/>
  <c r="N105" i="9"/>
  <c r="N106" i="9"/>
  <c r="N108" i="9"/>
  <c r="N113" i="9" s="1"/>
  <c r="N109" i="9"/>
  <c r="N110" i="9"/>
  <c r="N111" i="9"/>
  <c r="N112" i="9"/>
  <c r="N114" i="9"/>
  <c r="N115" i="9"/>
  <c r="N116" i="9"/>
  <c r="N117" i="9"/>
  <c r="N118" i="9"/>
  <c r="N120" i="9"/>
  <c r="N121" i="9"/>
  <c r="N122" i="9"/>
  <c r="N123" i="9"/>
  <c r="N124" i="9"/>
  <c r="N126" i="9"/>
  <c r="N127" i="9"/>
  <c r="N128" i="9"/>
  <c r="N129" i="9"/>
  <c r="N130" i="9"/>
  <c r="N131" i="9"/>
  <c r="N133" i="9"/>
  <c r="N134" i="9"/>
  <c r="N135" i="9"/>
  <c r="N136" i="9"/>
  <c r="N137" i="9"/>
  <c r="N138" i="9"/>
  <c r="N140" i="9"/>
  <c r="N141" i="9"/>
  <c r="N142" i="9"/>
  <c r="N143" i="9"/>
  <c r="N144" i="9"/>
  <c r="N145" i="9"/>
  <c r="N147" i="9"/>
  <c r="N148" i="9"/>
  <c r="N149" i="9"/>
  <c r="N150" i="9"/>
  <c r="N151" i="9"/>
  <c r="N152" i="9"/>
  <c r="N154" i="9"/>
  <c r="N155" i="9"/>
  <c r="N156" i="9"/>
  <c r="N157" i="9"/>
  <c r="N158" i="9"/>
  <c r="N159" i="9"/>
  <c r="N161" i="9"/>
  <c r="N162" i="9"/>
  <c r="N163" i="9"/>
  <c r="N164" i="9"/>
  <c r="N165" i="9"/>
  <c r="N166" i="9"/>
  <c r="N168" i="9"/>
  <c r="N169" i="9"/>
  <c r="N170" i="9"/>
  <c r="N171" i="9"/>
  <c r="N172" i="9"/>
  <c r="N174" i="9"/>
  <c r="N179" i="9" s="1"/>
  <c r="N175" i="9"/>
  <c r="N176" i="9"/>
  <c r="N177" i="9"/>
  <c r="N178" i="9"/>
  <c r="N180" i="9"/>
  <c r="N181" i="9"/>
  <c r="N182" i="9"/>
  <c r="N183" i="9"/>
  <c r="N184" i="9"/>
  <c r="N185" i="9"/>
  <c r="N187" i="9"/>
  <c r="N188" i="9"/>
  <c r="N189" i="9"/>
  <c r="N190" i="9"/>
  <c r="N191" i="9"/>
  <c r="N192" i="9"/>
  <c r="N194" i="9"/>
  <c r="N195" i="9"/>
  <c r="N196" i="9"/>
  <c r="N197" i="9"/>
  <c r="N198" i="9"/>
  <c r="N199" i="9"/>
  <c r="N201" i="9"/>
  <c r="N202" i="9"/>
  <c r="N203" i="9"/>
  <c r="N204" i="9"/>
  <c r="N205" i="9"/>
  <c r="N206" i="9"/>
  <c r="N208" i="9"/>
  <c r="N209" i="9"/>
  <c r="N210" i="9"/>
  <c r="N211" i="9"/>
  <c r="N212" i="9"/>
  <c r="N213" i="9"/>
  <c r="N215" i="9"/>
  <c r="N216" i="9"/>
  <c r="N217" i="9"/>
  <c r="N218" i="9"/>
  <c r="N219" i="9"/>
  <c r="N220" i="9"/>
  <c r="N222" i="9"/>
  <c r="N227" i="9" s="1"/>
  <c r="N223" i="9"/>
  <c r="N224" i="9"/>
  <c r="N225" i="9"/>
  <c r="N226" i="9"/>
  <c r="N228" i="9"/>
  <c r="N229" i="9"/>
  <c r="N230" i="9"/>
  <c r="N231" i="9"/>
  <c r="N232" i="9"/>
  <c r="N234" i="9"/>
  <c r="N235" i="9"/>
  <c r="N236" i="9"/>
  <c r="N237" i="9"/>
  <c r="N238" i="9"/>
  <c r="N239" i="9"/>
  <c r="N241" i="9"/>
  <c r="N242" i="9"/>
  <c r="N243" i="9"/>
  <c r="N244" i="9"/>
  <c r="N245" i="9"/>
  <c r="N246" i="9"/>
  <c r="N248" i="9"/>
  <c r="N249" i="9"/>
  <c r="N250" i="9"/>
  <c r="N251" i="9"/>
  <c r="N252" i="9"/>
  <c r="N253" i="9"/>
  <c r="N255" i="9"/>
  <c r="N256" i="9"/>
  <c r="N257" i="9"/>
  <c r="N258" i="9"/>
  <c r="N259" i="9"/>
  <c r="N260" i="9"/>
  <c r="N262" i="9"/>
  <c r="N263" i="9"/>
  <c r="N264" i="9"/>
  <c r="N265" i="9"/>
  <c r="N266" i="9"/>
  <c r="N267" i="9"/>
  <c r="N269" i="9"/>
  <c r="N274" i="9" s="1"/>
  <c r="N270" i="9"/>
  <c r="N271" i="9"/>
  <c r="N272" i="9"/>
  <c r="N273" i="9"/>
  <c r="N275" i="9"/>
  <c r="N276" i="9"/>
  <c r="N277" i="9"/>
  <c r="N278" i="9"/>
  <c r="N279" i="9"/>
  <c r="N281" i="9"/>
  <c r="N282" i="9"/>
  <c r="N283" i="9"/>
  <c r="N284" i="9"/>
  <c r="N285" i="9"/>
  <c r="N287" i="9"/>
  <c r="N293" i="9" s="1"/>
  <c r="N288" i="9"/>
  <c r="N289" i="9"/>
  <c r="N290" i="9"/>
  <c r="N291" i="9"/>
  <c r="N292" i="9"/>
  <c r="N294" i="9"/>
  <c r="N295" i="9"/>
  <c r="N296" i="9"/>
  <c r="N297" i="9"/>
  <c r="N298" i="9"/>
  <c r="N299" i="9"/>
  <c r="N301" i="9"/>
  <c r="N302" i="9"/>
  <c r="N303" i="9"/>
  <c r="N304" i="9"/>
  <c r="N305" i="9"/>
  <c r="N306" i="9"/>
  <c r="N308" i="9"/>
  <c r="N309" i="9"/>
  <c r="N310" i="9"/>
  <c r="N311" i="9"/>
  <c r="N312" i="9"/>
  <c r="N313" i="9"/>
  <c r="N315" i="9"/>
  <c r="N321" i="9" s="1"/>
  <c r="N316" i="9"/>
  <c r="N317" i="9"/>
  <c r="N318" i="9"/>
  <c r="N319" i="9"/>
  <c r="N320" i="9"/>
  <c r="N322" i="9"/>
  <c r="N323" i="9"/>
  <c r="N324" i="9"/>
  <c r="N325" i="9"/>
  <c r="N326" i="9"/>
  <c r="N327" i="9"/>
  <c r="N329" i="9"/>
  <c r="N330" i="9"/>
  <c r="N331" i="9"/>
  <c r="N332" i="9"/>
  <c r="N333" i="9"/>
  <c r="N335" i="9"/>
  <c r="N340" i="9" s="1"/>
  <c r="N336" i="9"/>
  <c r="N337" i="9"/>
  <c r="N338" i="9"/>
  <c r="N339" i="9"/>
  <c r="N341" i="9"/>
  <c r="N342" i="9"/>
  <c r="N343" i="9"/>
  <c r="N344" i="9"/>
  <c r="N345" i="9"/>
  <c r="N347" i="9"/>
  <c r="N348" i="9"/>
  <c r="N349" i="9"/>
  <c r="N350" i="9"/>
  <c r="N351" i="9"/>
  <c r="N353" i="9"/>
  <c r="N359" i="9" s="1"/>
  <c r="N354" i="9"/>
  <c r="N355" i="9"/>
  <c r="N356" i="9"/>
  <c r="N357" i="9"/>
  <c r="N358" i="9"/>
  <c r="N360" i="9"/>
  <c r="N361" i="9"/>
  <c r="N362" i="9"/>
  <c r="N363" i="9"/>
  <c r="N364" i="9"/>
  <c r="N365" i="9"/>
  <c r="N367" i="9"/>
  <c r="N368" i="9"/>
  <c r="N369" i="9"/>
  <c r="N370" i="9"/>
  <c r="N371" i="9"/>
  <c r="N372" i="9"/>
  <c r="N374" i="9"/>
  <c r="N375" i="9"/>
  <c r="N376" i="9"/>
  <c r="N377" i="9"/>
  <c r="N378" i="9"/>
  <c r="N379" i="9"/>
  <c r="N381" i="9"/>
  <c r="N387" i="9" s="1"/>
  <c r="N382" i="9"/>
  <c r="N383" i="9"/>
  <c r="N384" i="9"/>
  <c r="N385" i="9"/>
  <c r="N386" i="9"/>
  <c r="N388" i="9"/>
  <c r="N389" i="9"/>
  <c r="N390" i="9"/>
  <c r="N391" i="9"/>
  <c r="N392" i="9"/>
  <c r="N393" i="9"/>
  <c r="N395" i="9"/>
  <c r="N396" i="9"/>
  <c r="N397" i="9"/>
  <c r="N398" i="9"/>
  <c r="N399" i="9"/>
  <c r="N401" i="9"/>
  <c r="N406" i="9" s="1"/>
  <c r="N402" i="9"/>
  <c r="N403" i="9"/>
  <c r="N404" i="9"/>
  <c r="N405" i="9"/>
  <c r="N407" i="9"/>
  <c r="N408" i="9"/>
  <c r="N409" i="9"/>
  <c r="N410" i="9"/>
  <c r="N411" i="9"/>
  <c r="N412" i="9"/>
  <c r="N414" i="9"/>
  <c r="N415" i="9"/>
  <c r="N416" i="9"/>
  <c r="N417" i="9"/>
  <c r="N418" i="9"/>
  <c r="N419" i="9"/>
  <c r="N421" i="9"/>
  <c r="N422" i="9"/>
  <c r="N423" i="9"/>
  <c r="N424" i="9"/>
  <c r="N425" i="9"/>
  <c r="N426" i="9"/>
  <c r="N428" i="9"/>
  <c r="N434" i="9" s="1"/>
  <c r="N429" i="9"/>
  <c r="N430" i="9"/>
  <c r="N431" i="9"/>
  <c r="N432" i="9"/>
  <c r="N433" i="9"/>
  <c r="N435" i="9"/>
  <c r="N436" i="9"/>
  <c r="N437" i="9"/>
  <c r="N438" i="9"/>
  <c r="N439" i="9"/>
  <c r="N6" i="9"/>
  <c r="J7" i="9"/>
  <c r="J8" i="9"/>
  <c r="J9" i="9"/>
  <c r="J10" i="9"/>
  <c r="J11" i="9"/>
  <c r="J13" i="9"/>
  <c r="J14" i="9"/>
  <c r="J15" i="9"/>
  <c r="J16" i="9"/>
  <c r="J17" i="9"/>
  <c r="J18" i="9"/>
  <c r="J20" i="9"/>
  <c r="J21" i="9"/>
  <c r="J22" i="9"/>
  <c r="J23" i="9"/>
  <c r="J24" i="9"/>
  <c r="J25" i="9"/>
  <c r="J27" i="9"/>
  <c r="J28" i="9"/>
  <c r="J29" i="9"/>
  <c r="J30" i="9"/>
  <c r="J31" i="9"/>
  <c r="J32" i="9"/>
  <c r="J34" i="9"/>
  <c r="J35" i="9"/>
  <c r="J36" i="9"/>
  <c r="J37" i="9"/>
  <c r="J38" i="9"/>
  <c r="J39" i="9"/>
  <c r="J41" i="9"/>
  <c r="J42" i="9"/>
  <c r="J43" i="9"/>
  <c r="J44" i="9"/>
  <c r="J45" i="9"/>
  <c r="J46" i="9"/>
  <c r="J48" i="9"/>
  <c r="J49" i="9"/>
  <c r="J50" i="9"/>
  <c r="J51" i="9"/>
  <c r="J52" i="9"/>
  <c r="J54" i="9"/>
  <c r="J55" i="9"/>
  <c r="J56" i="9"/>
  <c r="J57" i="9"/>
  <c r="J58" i="9"/>
  <c r="J60" i="9"/>
  <c r="J65" i="9" s="1"/>
  <c r="J61" i="9"/>
  <c r="J62" i="9"/>
  <c r="J63" i="9"/>
  <c r="J64" i="9"/>
  <c r="J66" i="9"/>
  <c r="J67" i="9"/>
  <c r="J68" i="9"/>
  <c r="J69" i="9"/>
  <c r="J70" i="9"/>
  <c r="J71" i="9"/>
  <c r="J73" i="9"/>
  <c r="J74" i="9"/>
  <c r="J75" i="9"/>
  <c r="J76" i="9"/>
  <c r="J77" i="9"/>
  <c r="J78" i="9"/>
  <c r="J80" i="9"/>
  <c r="J81" i="9"/>
  <c r="J82" i="9"/>
  <c r="J83" i="9"/>
  <c r="J84" i="9"/>
  <c r="J85" i="9"/>
  <c r="J87" i="9"/>
  <c r="J93" i="9" s="1"/>
  <c r="J88" i="9"/>
  <c r="J89" i="9"/>
  <c r="J90" i="9"/>
  <c r="J91" i="9"/>
  <c r="J92" i="9"/>
  <c r="J94" i="9"/>
  <c r="J95" i="9"/>
  <c r="J96" i="9"/>
  <c r="J97" i="9"/>
  <c r="J98" i="9"/>
  <c r="J99" i="9"/>
  <c r="J101" i="9"/>
  <c r="J102" i="9"/>
  <c r="J103" i="9"/>
  <c r="J104" i="9"/>
  <c r="J105" i="9"/>
  <c r="J106" i="9"/>
  <c r="J108" i="9"/>
  <c r="J109" i="9"/>
  <c r="J110" i="9"/>
  <c r="J111" i="9"/>
  <c r="J112" i="9"/>
  <c r="J114" i="9"/>
  <c r="J115" i="9"/>
  <c r="J116" i="9"/>
  <c r="J117" i="9"/>
  <c r="J118" i="9"/>
  <c r="J120" i="9"/>
  <c r="J121" i="9"/>
  <c r="J122" i="9"/>
  <c r="J123" i="9"/>
  <c r="J124" i="9"/>
  <c r="J126" i="9"/>
  <c r="J127" i="9"/>
  <c r="J128" i="9"/>
  <c r="J129" i="9"/>
  <c r="J130" i="9"/>
  <c r="J131" i="9"/>
  <c r="J133" i="9"/>
  <c r="J134" i="9"/>
  <c r="J135" i="9"/>
  <c r="J136" i="9"/>
  <c r="J137" i="9"/>
  <c r="J138" i="9"/>
  <c r="J140" i="9"/>
  <c r="J141" i="9"/>
  <c r="J142" i="9"/>
  <c r="J143" i="9"/>
  <c r="J144" i="9"/>
  <c r="J145" i="9"/>
  <c r="J147" i="9"/>
  <c r="J148" i="9"/>
  <c r="J149" i="9"/>
  <c r="J150" i="9"/>
  <c r="J151" i="9"/>
  <c r="J152" i="9"/>
  <c r="J154" i="9"/>
  <c r="J155" i="9"/>
  <c r="J156" i="9"/>
  <c r="J157" i="9"/>
  <c r="J158" i="9"/>
  <c r="J159" i="9"/>
  <c r="J161" i="9"/>
  <c r="J162" i="9"/>
  <c r="J163" i="9"/>
  <c r="J164" i="9"/>
  <c r="J165" i="9"/>
  <c r="J166" i="9"/>
  <c r="J168" i="9"/>
  <c r="J169" i="9"/>
  <c r="J170" i="9"/>
  <c r="J171" i="9"/>
  <c r="J172" i="9"/>
  <c r="J174" i="9"/>
  <c r="J175" i="9"/>
  <c r="J176" i="9"/>
  <c r="J177" i="9"/>
  <c r="J178" i="9"/>
  <c r="J180" i="9"/>
  <c r="J181" i="9"/>
  <c r="J182" i="9"/>
  <c r="J183" i="9"/>
  <c r="J184" i="9"/>
  <c r="J185" i="9"/>
  <c r="J187" i="9"/>
  <c r="J188" i="9"/>
  <c r="J189" i="9"/>
  <c r="J190" i="9"/>
  <c r="J191" i="9"/>
  <c r="J192" i="9"/>
  <c r="J194" i="9"/>
  <c r="J195" i="9"/>
  <c r="J196" i="9"/>
  <c r="J197" i="9"/>
  <c r="J198" i="9"/>
  <c r="J199" i="9"/>
  <c r="J201" i="9"/>
  <c r="J202" i="9"/>
  <c r="J203" i="9"/>
  <c r="J204" i="9"/>
  <c r="J205" i="9"/>
  <c r="J206" i="9"/>
  <c r="J208" i="9"/>
  <c r="J209" i="9"/>
  <c r="J210" i="9"/>
  <c r="J211" i="9"/>
  <c r="J212" i="9"/>
  <c r="J213" i="9"/>
  <c r="J215" i="9"/>
  <c r="J216" i="9"/>
  <c r="J217" i="9"/>
  <c r="J218" i="9"/>
  <c r="J219" i="9"/>
  <c r="J220" i="9"/>
  <c r="J222" i="9"/>
  <c r="J223" i="9"/>
  <c r="J224" i="9"/>
  <c r="J225" i="9"/>
  <c r="J226" i="9"/>
  <c r="J228" i="9"/>
  <c r="J233" i="9" s="1"/>
  <c r="J229" i="9"/>
  <c r="J230" i="9"/>
  <c r="J231" i="9"/>
  <c r="J232" i="9"/>
  <c r="J234" i="9"/>
  <c r="J235" i="9"/>
  <c r="J236" i="9"/>
  <c r="J237" i="9"/>
  <c r="J238" i="9"/>
  <c r="J239" i="9"/>
  <c r="J241" i="9"/>
  <c r="J242" i="9"/>
  <c r="J243" i="9"/>
  <c r="J244" i="9"/>
  <c r="J245" i="9"/>
  <c r="J246" i="9"/>
  <c r="J248" i="9"/>
  <c r="J249" i="9"/>
  <c r="J250" i="9"/>
  <c r="J251" i="9"/>
  <c r="J252" i="9"/>
  <c r="J253" i="9"/>
  <c r="J255" i="9"/>
  <c r="J256" i="9"/>
  <c r="J257" i="9"/>
  <c r="J258" i="9"/>
  <c r="J259" i="9"/>
  <c r="J260" i="9"/>
  <c r="J262" i="9"/>
  <c r="J263" i="9"/>
  <c r="J264" i="9"/>
  <c r="J265" i="9"/>
  <c r="J266" i="9"/>
  <c r="J267" i="9"/>
  <c r="J269" i="9"/>
  <c r="J270" i="9"/>
  <c r="J271" i="9"/>
  <c r="J272" i="9"/>
  <c r="J273" i="9"/>
  <c r="J275" i="9"/>
  <c r="J280" i="9" s="1"/>
  <c r="J276" i="9"/>
  <c r="J277" i="9"/>
  <c r="J278" i="9"/>
  <c r="J279" i="9"/>
  <c r="J281" i="9"/>
  <c r="J282" i="9"/>
  <c r="J283" i="9"/>
  <c r="J284" i="9"/>
  <c r="J285" i="9"/>
  <c r="J287" i="9"/>
  <c r="J288" i="9"/>
  <c r="J289" i="9"/>
  <c r="J290" i="9"/>
  <c r="J291" i="9"/>
  <c r="J292" i="9"/>
  <c r="J294" i="9"/>
  <c r="J300" i="9" s="1"/>
  <c r="J295" i="9"/>
  <c r="J296" i="9"/>
  <c r="J297" i="9"/>
  <c r="J298" i="9"/>
  <c r="J299" i="9"/>
  <c r="J301" i="9"/>
  <c r="J302" i="9"/>
  <c r="J303" i="9"/>
  <c r="J304" i="9"/>
  <c r="J305" i="9"/>
  <c r="J306" i="9"/>
  <c r="J308" i="9"/>
  <c r="J309" i="9"/>
  <c r="J310" i="9"/>
  <c r="J311" i="9"/>
  <c r="J312" i="9"/>
  <c r="J313" i="9"/>
  <c r="J315" i="9"/>
  <c r="J316" i="9"/>
  <c r="J317" i="9"/>
  <c r="J318" i="9"/>
  <c r="J319" i="9"/>
  <c r="J320" i="9"/>
  <c r="J322" i="9"/>
  <c r="J328" i="9" s="1"/>
  <c r="J323" i="9"/>
  <c r="J324" i="9"/>
  <c r="J325" i="9"/>
  <c r="J326" i="9"/>
  <c r="J327" i="9"/>
  <c r="J329" i="9"/>
  <c r="J330" i="9"/>
  <c r="J331" i="9"/>
  <c r="J332" i="9"/>
  <c r="J333" i="9"/>
  <c r="J335" i="9"/>
  <c r="J336" i="9"/>
  <c r="J337" i="9"/>
  <c r="J338" i="9"/>
  <c r="J339" i="9"/>
  <c r="J341" i="9"/>
  <c r="J346" i="9" s="1"/>
  <c r="J342" i="9"/>
  <c r="J343" i="9"/>
  <c r="J344" i="9"/>
  <c r="J345" i="9"/>
  <c r="J347" i="9"/>
  <c r="J348" i="9"/>
  <c r="J349" i="9"/>
  <c r="J350" i="9"/>
  <c r="J351" i="9"/>
  <c r="J353" i="9"/>
  <c r="J354" i="9"/>
  <c r="J355" i="9"/>
  <c r="J356" i="9"/>
  <c r="J357" i="9"/>
  <c r="J358" i="9"/>
  <c r="J360" i="9"/>
  <c r="J366" i="9" s="1"/>
  <c r="J361" i="9"/>
  <c r="J362" i="9"/>
  <c r="J363" i="9"/>
  <c r="J364" i="9"/>
  <c r="J365" i="9"/>
  <c r="J367" i="9"/>
  <c r="J368" i="9"/>
  <c r="J369" i="9"/>
  <c r="J370" i="9"/>
  <c r="J371" i="9"/>
  <c r="J372" i="9"/>
  <c r="J374" i="9"/>
  <c r="J375" i="9"/>
  <c r="J376" i="9"/>
  <c r="J377" i="9"/>
  <c r="J378" i="9"/>
  <c r="J379" i="9"/>
  <c r="J381" i="9"/>
  <c r="J382" i="9"/>
  <c r="J383" i="9"/>
  <c r="J384" i="9"/>
  <c r="J385" i="9"/>
  <c r="J386" i="9"/>
  <c r="J388" i="9"/>
  <c r="J394" i="9" s="1"/>
  <c r="J389" i="9"/>
  <c r="J390" i="9"/>
  <c r="J391" i="9"/>
  <c r="J392" i="9"/>
  <c r="J393" i="9"/>
  <c r="J395" i="9"/>
  <c r="J396" i="9"/>
  <c r="J397" i="9"/>
  <c r="J398" i="9"/>
  <c r="J399" i="9"/>
  <c r="J401" i="9"/>
  <c r="J402" i="9"/>
  <c r="J403" i="9"/>
  <c r="J404" i="9"/>
  <c r="J405" i="9"/>
  <c r="J407" i="9"/>
  <c r="J413" i="9" s="1"/>
  <c r="J408" i="9"/>
  <c r="J409" i="9"/>
  <c r="J410" i="9"/>
  <c r="J411" i="9"/>
  <c r="J412" i="9"/>
  <c r="J414" i="9"/>
  <c r="J415" i="9"/>
  <c r="J416" i="9"/>
  <c r="J417" i="9"/>
  <c r="J418" i="9"/>
  <c r="J419" i="9"/>
  <c r="J421" i="9"/>
  <c r="J422" i="9"/>
  <c r="J423" i="9"/>
  <c r="J424" i="9"/>
  <c r="J425" i="9"/>
  <c r="J426" i="9"/>
  <c r="J428" i="9"/>
  <c r="J429" i="9"/>
  <c r="J430" i="9"/>
  <c r="J431" i="9"/>
  <c r="J432" i="9"/>
  <c r="J433" i="9"/>
  <c r="J435" i="9"/>
  <c r="J440" i="9" s="1"/>
  <c r="J436" i="9"/>
  <c r="J437" i="9"/>
  <c r="J438" i="9"/>
  <c r="J439" i="9"/>
  <c r="J6" i="9"/>
  <c r="F7" i="9"/>
  <c r="F8" i="9"/>
  <c r="F9" i="9"/>
  <c r="F10" i="9"/>
  <c r="F11" i="9"/>
  <c r="F13" i="9"/>
  <c r="F14" i="9"/>
  <c r="F15" i="9"/>
  <c r="F16" i="9"/>
  <c r="F17" i="9"/>
  <c r="F18" i="9"/>
  <c r="F20" i="9"/>
  <c r="F21" i="9"/>
  <c r="F22" i="9"/>
  <c r="F23" i="9"/>
  <c r="F24" i="9"/>
  <c r="F25" i="9"/>
  <c r="F27" i="9"/>
  <c r="F28" i="9"/>
  <c r="F29" i="9"/>
  <c r="F30" i="9"/>
  <c r="F31" i="9"/>
  <c r="F32" i="9"/>
  <c r="F34" i="9"/>
  <c r="F35" i="9"/>
  <c r="F36" i="9"/>
  <c r="F37" i="9"/>
  <c r="F38" i="9"/>
  <c r="F39" i="9"/>
  <c r="F41" i="9"/>
  <c r="F42" i="9"/>
  <c r="F43" i="9"/>
  <c r="F44" i="9"/>
  <c r="F45" i="9"/>
  <c r="F46" i="9"/>
  <c r="F48" i="9"/>
  <c r="F53" i="9" s="1"/>
  <c r="F49" i="9"/>
  <c r="F50" i="9"/>
  <c r="F51" i="9"/>
  <c r="F52" i="9"/>
  <c r="F54" i="9"/>
  <c r="F55" i="9"/>
  <c r="F56" i="9"/>
  <c r="F57" i="9"/>
  <c r="F58" i="9"/>
  <c r="F60" i="9"/>
  <c r="F61" i="9"/>
  <c r="F62" i="9"/>
  <c r="F63" i="9"/>
  <c r="F64" i="9"/>
  <c r="F66" i="9"/>
  <c r="F72" i="9" s="1"/>
  <c r="F67" i="9"/>
  <c r="F68" i="9"/>
  <c r="F69" i="9"/>
  <c r="F70" i="9"/>
  <c r="F71" i="9"/>
  <c r="F73" i="9"/>
  <c r="F74" i="9"/>
  <c r="F75" i="9"/>
  <c r="F76" i="9"/>
  <c r="F77" i="9"/>
  <c r="F78" i="9"/>
  <c r="F80" i="9"/>
  <c r="F81" i="9"/>
  <c r="F82" i="9"/>
  <c r="F83" i="9"/>
  <c r="F84" i="9"/>
  <c r="F85" i="9"/>
  <c r="F87" i="9"/>
  <c r="F88" i="9"/>
  <c r="F89" i="9"/>
  <c r="F90" i="9"/>
  <c r="F91" i="9"/>
  <c r="F92" i="9"/>
  <c r="F94" i="9"/>
  <c r="F100" i="9" s="1"/>
  <c r="F95" i="9"/>
  <c r="F96" i="9"/>
  <c r="F97" i="9"/>
  <c r="F98" i="9"/>
  <c r="F99" i="9"/>
  <c r="F101" i="9"/>
  <c r="F102" i="9"/>
  <c r="F103" i="9"/>
  <c r="F104" i="9"/>
  <c r="F105" i="9"/>
  <c r="F106" i="9"/>
  <c r="F108" i="9"/>
  <c r="F109" i="9"/>
  <c r="F110" i="9"/>
  <c r="F111" i="9"/>
  <c r="F112" i="9"/>
  <c r="F114" i="9"/>
  <c r="F119" i="9" s="1"/>
  <c r="F115" i="9"/>
  <c r="F116" i="9"/>
  <c r="F117" i="9"/>
  <c r="F118" i="9"/>
  <c r="F120" i="9"/>
  <c r="F121" i="9"/>
  <c r="F122" i="9"/>
  <c r="F123" i="9"/>
  <c r="F124" i="9"/>
  <c r="F126" i="9"/>
  <c r="F127" i="9"/>
  <c r="F128" i="9"/>
  <c r="F129" i="9"/>
  <c r="F130" i="9"/>
  <c r="F131" i="9"/>
  <c r="F133" i="9"/>
  <c r="F134" i="9"/>
  <c r="F135" i="9"/>
  <c r="F136" i="9"/>
  <c r="F137" i="9"/>
  <c r="F138" i="9"/>
  <c r="F140" i="9"/>
  <c r="F141" i="9"/>
  <c r="F142" i="9"/>
  <c r="F143" i="9"/>
  <c r="F144" i="9"/>
  <c r="F145" i="9"/>
  <c r="F147" i="9"/>
  <c r="F148" i="9"/>
  <c r="F149" i="9"/>
  <c r="F150" i="9"/>
  <c r="F151" i="9"/>
  <c r="F152" i="9"/>
  <c r="F154" i="9"/>
  <c r="F155" i="9"/>
  <c r="F156" i="9"/>
  <c r="F157" i="9"/>
  <c r="F158" i="9"/>
  <c r="F159" i="9"/>
  <c r="F161" i="9"/>
  <c r="F162" i="9"/>
  <c r="F163" i="9"/>
  <c r="F164" i="9"/>
  <c r="F165" i="9"/>
  <c r="F166" i="9"/>
  <c r="F168" i="9"/>
  <c r="F169" i="9"/>
  <c r="F170" i="9"/>
  <c r="F171" i="9"/>
  <c r="F172" i="9"/>
  <c r="F174" i="9"/>
  <c r="F175" i="9"/>
  <c r="F176" i="9"/>
  <c r="F177" i="9"/>
  <c r="F178" i="9"/>
  <c r="F180" i="9"/>
  <c r="F181" i="9"/>
  <c r="F182" i="9"/>
  <c r="F183" i="9"/>
  <c r="F184" i="9"/>
  <c r="F185" i="9"/>
  <c r="F187" i="9"/>
  <c r="F188" i="9"/>
  <c r="F189" i="9"/>
  <c r="F190" i="9"/>
  <c r="F191" i="9"/>
  <c r="F192" i="9"/>
  <c r="F194" i="9"/>
  <c r="F195" i="9"/>
  <c r="F196" i="9"/>
  <c r="F197" i="9"/>
  <c r="F198" i="9"/>
  <c r="F199" i="9"/>
  <c r="F201" i="9"/>
  <c r="F202" i="9"/>
  <c r="F203" i="9"/>
  <c r="F204" i="9"/>
  <c r="F205" i="9"/>
  <c r="F206" i="9"/>
  <c r="F208" i="9"/>
  <c r="F209" i="9"/>
  <c r="F210" i="9"/>
  <c r="F211" i="9"/>
  <c r="F212" i="9"/>
  <c r="F213" i="9"/>
  <c r="F215" i="9"/>
  <c r="F216" i="9"/>
  <c r="F217" i="9"/>
  <c r="F218" i="9"/>
  <c r="F219" i="9"/>
  <c r="F220" i="9"/>
  <c r="F222" i="9"/>
  <c r="F223" i="9"/>
  <c r="F224" i="9"/>
  <c r="F225" i="9"/>
  <c r="F226" i="9"/>
  <c r="F228" i="9"/>
  <c r="F229" i="9"/>
  <c r="F230" i="9"/>
  <c r="F231" i="9"/>
  <c r="F232" i="9"/>
  <c r="F234" i="9"/>
  <c r="F235" i="9"/>
  <c r="F236" i="9"/>
  <c r="F237" i="9"/>
  <c r="F238" i="9"/>
  <c r="F239" i="9"/>
  <c r="F241" i="9"/>
  <c r="F242" i="9"/>
  <c r="F243" i="9"/>
  <c r="F244" i="9"/>
  <c r="F245" i="9"/>
  <c r="F246" i="9"/>
  <c r="F248" i="9"/>
  <c r="F249" i="9"/>
  <c r="F250" i="9"/>
  <c r="F251" i="9"/>
  <c r="F252" i="9"/>
  <c r="F253" i="9"/>
  <c r="F255" i="9"/>
  <c r="F256" i="9"/>
  <c r="F257" i="9"/>
  <c r="F258" i="9"/>
  <c r="F259" i="9"/>
  <c r="F260" i="9"/>
  <c r="F262" i="9"/>
  <c r="F263" i="9"/>
  <c r="F264" i="9"/>
  <c r="F265" i="9"/>
  <c r="F266" i="9"/>
  <c r="F267" i="9"/>
  <c r="F269" i="9"/>
  <c r="F270" i="9"/>
  <c r="F271" i="9"/>
  <c r="F272" i="9"/>
  <c r="F273" i="9"/>
  <c r="F275" i="9"/>
  <c r="F276" i="9"/>
  <c r="F277" i="9"/>
  <c r="F278" i="9"/>
  <c r="F279" i="9"/>
  <c r="F281" i="9"/>
  <c r="F282" i="9"/>
  <c r="F283" i="9"/>
  <c r="F284" i="9"/>
  <c r="F285" i="9"/>
  <c r="F287" i="9"/>
  <c r="F288" i="9"/>
  <c r="F289" i="9"/>
  <c r="F290" i="9"/>
  <c r="F291" i="9"/>
  <c r="F292" i="9"/>
  <c r="F294" i="9"/>
  <c r="F295" i="9"/>
  <c r="F296" i="9"/>
  <c r="F297" i="9"/>
  <c r="F298" i="9"/>
  <c r="F299" i="9"/>
  <c r="F301" i="9"/>
  <c r="F307" i="9" s="1"/>
  <c r="F302" i="9"/>
  <c r="F303" i="9"/>
  <c r="F304" i="9"/>
  <c r="F305" i="9"/>
  <c r="F306" i="9"/>
  <c r="F308" i="9"/>
  <c r="F309" i="9"/>
  <c r="F310" i="9"/>
  <c r="F311" i="9"/>
  <c r="F312" i="9"/>
  <c r="F313" i="9"/>
  <c r="F315" i="9"/>
  <c r="F316" i="9"/>
  <c r="F317" i="9"/>
  <c r="F318" i="9"/>
  <c r="F319" i="9"/>
  <c r="F320" i="9"/>
  <c r="F322" i="9"/>
  <c r="F323" i="9"/>
  <c r="F324" i="9"/>
  <c r="F325" i="9"/>
  <c r="F326" i="9"/>
  <c r="F327" i="9"/>
  <c r="F329" i="9"/>
  <c r="F334" i="9" s="1"/>
  <c r="F330" i="9"/>
  <c r="F331" i="9"/>
  <c r="F332" i="9"/>
  <c r="F333" i="9"/>
  <c r="F335" i="9"/>
  <c r="F336" i="9"/>
  <c r="F337" i="9"/>
  <c r="F338" i="9"/>
  <c r="F339" i="9"/>
  <c r="F341" i="9"/>
  <c r="F342" i="9"/>
  <c r="F343" i="9"/>
  <c r="F344" i="9"/>
  <c r="F345" i="9"/>
  <c r="F347" i="9"/>
  <c r="F348" i="9"/>
  <c r="F349" i="9"/>
  <c r="F350" i="9"/>
  <c r="F351" i="9"/>
  <c r="F353" i="9"/>
  <c r="F354" i="9"/>
  <c r="F355" i="9"/>
  <c r="F356" i="9"/>
  <c r="F357" i="9"/>
  <c r="F358" i="9"/>
  <c r="F360" i="9"/>
  <c r="F361" i="9"/>
  <c r="F362" i="9"/>
  <c r="F363" i="9"/>
  <c r="F364" i="9"/>
  <c r="F365" i="9"/>
  <c r="F367" i="9"/>
  <c r="F373" i="9" s="1"/>
  <c r="F368" i="9"/>
  <c r="F369" i="9"/>
  <c r="F370" i="9"/>
  <c r="F371" i="9"/>
  <c r="F372" i="9"/>
  <c r="F374" i="9"/>
  <c r="F375" i="9"/>
  <c r="F376" i="9"/>
  <c r="F377" i="9"/>
  <c r="F378" i="9"/>
  <c r="F379" i="9"/>
  <c r="F381" i="9"/>
  <c r="F382" i="9"/>
  <c r="F383" i="9"/>
  <c r="F384" i="9"/>
  <c r="F385" i="9"/>
  <c r="F386" i="9"/>
  <c r="F388" i="9"/>
  <c r="F389" i="9"/>
  <c r="F390" i="9"/>
  <c r="F391" i="9"/>
  <c r="F392" i="9"/>
  <c r="F393" i="9"/>
  <c r="F395" i="9"/>
  <c r="F400" i="9" s="1"/>
  <c r="F396" i="9"/>
  <c r="F397" i="9"/>
  <c r="F398" i="9"/>
  <c r="F399" i="9"/>
  <c r="F401" i="9"/>
  <c r="F402" i="9"/>
  <c r="F403" i="9"/>
  <c r="F404" i="9"/>
  <c r="F405" i="9"/>
  <c r="F407" i="9"/>
  <c r="F408" i="9"/>
  <c r="F409" i="9"/>
  <c r="F410" i="9"/>
  <c r="F411" i="9"/>
  <c r="F412" i="9"/>
  <c r="F414" i="9"/>
  <c r="F420" i="9" s="1"/>
  <c r="F415" i="9"/>
  <c r="F416" i="9"/>
  <c r="F417" i="9"/>
  <c r="F418" i="9"/>
  <c r="F419" i="9"/>
  <c r="F421" i="9"/>
  <c r="F422" i="9"/>
  <c r="F423" i="9"/>
  <c r="F424" i="9"/>
  <c r="F425" i="9"/>
  <c r="F426" i="9"/>
  <c r="F428" i="9"/>
  <c r="F429" i="9"/>
  <c r="F430" i="9"/>
  <c r="F431" i="9"/>
  <c r="F432" i="9"/>
  <c r="F433" i="9"/>
  <c r="F435" i="9"/>
  <c r="F436" i="9"/>
  <c r="F437" i="9"/>
  <c r="F438" i="9"/>
  <c r="F439" i="9"/>
  <c r="F6" i="9"/>
  <c r="P149" i="6"/>
  <c r="P150" i="6" s="1"/>
  <c r="O149" i="6"/>
  <c r="O150" i="6" s="1"/>
  <c r="N149" i="6"/>
  <c r="N150" i="6" s="1"/>
  <c r="M149" i="6"/>
  <c r="M150" i="6" s="1"/>
  <c r="L149" i="6"/>
  <c r="L150" i="6" s="1"/>
  <c r="K149" i="6"/>
  <c r="K150" i="6" s="1"/>
  <c r="J149" i="6"/>
  <c r="J150" i="6" s="1"/>
  <c r="I149" i="6"/>
  <c r="I150" i="6" s="1"/>
  <c r="H149" i="6"/>
  <c r="H150" i="6" s="1"/>
  <c r="G149" i="6"/>
  <c r="G150" i="6" s="1"/>
  <c r="F149" i="6"/>
  <c r="F150" i="6" s="1"/>
  <c r="E149" i="6"/>
  <c r="E150" i="6" s="1"/>
  <c r="D149" i="6"/>
  <c r="D150" i="6" s="1"/>
  <c r="C149" i="6"/>
  <c r="C150" i="6" s="1"/>
  <c r="P139" i="6"/>
  <c r="P140" i="6" s="1"/>
  <c r="O139" i="6"/>
  <c r="O140" i="6" s="1"/>
  <c r="N139" i="6"/>
  <c r="N140" i="6" s="1"/>
  <c r="M139" i="6"/>
  <c r="M140" i="6" s="1"/>
  <c r="L139" i="6"/>
  <c r="L140" i="6" s="1"/>
  <c r="K139" i="6"/>
  <c r="K140" i="6" s="1"/>
  <c r="J139" i="6"/>
  <c r="J140" i="6" s="1"/>
  <c r="I139" i="6"/>
  <c r="I140" i="6" s="1"/>
  <c r="H139" i="6"/>
  <c r="H140" i="6" s="1"/>
  <c r="G139" i="6"/>
  <c r="G140" i="6" s="1"/>
  <c r="F139" i="6"/>
  <c r="F140" i="6" s="1"/>
  <c r="E139" i="6"/>
  <c r="E140" i="6" s="1"/>
  <c r="D139" i="6"/>
  <c r="D140" i="6" s="1"/>
  <c r="C139" i="6"/>
  <c r="C140" i="6" s="1"/>
  <c r="P128" i="6"/>
  <c r="P129" i="6" s="1"/>
  <c r="O128" i="6"/>
  <c r="O129" i="6" s="1"/>
  <c r="N128" i="6"/>
  <c r="N129" i="6" s="1"/>
  <c r="M128" i="6"/>
  <c r="M129" i="6" s="1"/>
  <c r="L128" i="6"/>
  <c r="L129" i="6" s="1"/>
  <c r="K128" i="6"/>
  <c r="K129" i="6" s="1"/>
  <c r="J128" i="6"/>
  <c r="J129" i="6" s="1"/>
  <c r="I128" i="6"/>
  <c r="I129" i="6" s="1"/>
  <c r="H128" i="6"/>
  <c r="H129" i="6" s="1"/>
  <c r="G128" i="6"/>
  <c r="G129" i="6" s="1"/>
  <c r="F128" i="6"/>
  <c r="F129" i="6" s="1"/>
  <c r="E128" i="6"/>
  <c r="E129" i="6" s="1"/>
  <c r="D128" i="6"/>
  <c r="D129" i="6" s="1"/>
  <c r="C128" i="6"/>
  <c r="C129" i="6" s="1"/>
  <c r="P117" i="6"/>
  <c r="P118" i="6" s="1"/>
  <c r="O117" i="6"/>
  <c r="O118" i="6" s="1"/>
  <c r="N117" i="6"/>
  <c r="N118" i="6" s="1"/>
  <c r="M117" i="6"/>
  <c r="M118" i="6" s="1"/>
  <c r="L117" i="6"/>
  <c r="L118" i="6" s="1"/>
  <c r="K117" i="6"/>
  <c r="K118" i="6" s="1"/>
  <c r="J117" i="6"/>
  <c r="J118" i="6" s="1"/>
  <c r="I117" i="6"/>
  <c r="I118" i="6" s="1"/>
  <c r="H117" i="6"/>
  <c r="H118" i="6" s="1"/>
  <c r="G117" i="6"/>
  <c r="G118" i="6" s="1"/>
  <c r="F117" i="6"/>
  <c r="F118" i="6" s="1"/>
  <c r="E117" i="6"/>
  <c r="E118" i="6" s="1"/>
  <c r="D117" i="6"/>
  <c r="D118" i="6" s="1"/>
  <c r="C117" i="6"/>
  <c r="C118" i="6" s="1"/>
  <c r="P106" i="6"/>
  <c r="P107" i="6" s="1"/>
  <c r="O106" i="6"/>
  <c r="O107" i="6" s="1"/>
  <c r="N106" i="6"/>
  <c r="N107" i="6" s="1"/>
  <c r="M106" i="6"/>
  <c r="M107" i="6" s="1"/>
  <c r="L106" i="6"/>
  <c r="L107" i="6" s="1"/>
  <c r="K106" i="6"/>
  <c r="K107" i="6" s="1"/>
  <c r="J106" i="6"/>
  <c r="J107" i="6" s="1"/>
  <c r="I106" i="6"/>
  <c r="I107" i="6" s="1"/>
  <c r="H106" i="6"/>
  <c r="H107" i="6" s="1"/>
  <c r="G106" i="6"/>
  <c r="G107" i="6" s="1"/>
  <c r="F106" i="6"/>
  <c r="F107" i="6" s="1"/>
  <c r="E106" i="6"/>
  <c r="E107" i="6" s="1"/>
  <c r="D106" i="6"/>
  <c r="D107" i="6" s="1"/>
  <c r="C106" i="6"/>
  <c r="C107" i="6" s="1"/>
  <c r="P93" i="6"/>
  <c r="P94" i="6" s="1"/>
  <c r="O93" i="6"/>
  <c r="O94" i="6" s="1"/>
  <c r="N93" i="6"/>
  <c r="N94" i="6" s="1"/>
  <c r="M93" i="6"/>
  <c r="M94" i="6" s="1"/>
  <c r="L93" i="6"/>
  <c r="L94" i="6" s="1"/>
  <c r="K93" i="6"/>
  <c r="K94" i="6" s="1"/>
  <c r="J93" i="6"/>
  <c r="J94" i="6" s="1"/>
  <c r="I93" i="6"/>
  <c r="I94" i="6" s="1"/>
  <c r="H93" i="6"/>
  <c r="H94" i="6" s="1"/>
  <c r="G93" i="6"/>
  <c r="G94" i="6" s="1"/>
  <c r="F93" i="6"/>
  <c r="F94" i="6" s="1"/>
  <c r="E93" i="6"/>
  <c r="E94" i="6" s="1"/>
  <c r="D93" i="6"/>
  <c r="D94" i="6" s="1"/>
  <c r="C93" i="6"/>
  <c r="C94" i="6" s="1"/>
  <c r="P83" i="6"/>
  <c r="P84" i="6" s="1"/>
  <c r="O83" i="6"/>
  <c r="O84" i="6" s="1"/>
  <c r="N83" i="6"/>
  <c r="N84" i="6" s="1"/>
  <c r="M83" i="6"/>
  <c r="M84" i="6" s="1"/>
  <c r="L83" i="6"/>
  <c r="L84" i="6" s="1"/>
  <c r="K83" i="6"/>
  <c r="K84" i="6" s="1"/>
  <c r="J83" i="6"/>
  <c r="J84" i="6" s="1"/>
  <c r="I83" i="6"/>
  <c r="I84" i="6" s="1"/>
  <c r="H83" i="6"/>
  <c r="H84" i="6" s="1"/>
  <c r="G83" i="6"/>
  <c r="G84" i="6" s="1"/>
  <c r="F83" i="6"/>
  <c r="F84" i="6" s="1"/>
  <c r="E83" i="6"/>
  <c r="E84" i="6" s="1"/>
  <c r="D83" i="6"/>
  <c r="D84" i="6" s="1"/>
  <c r="C83" i="6"/>
  <c r="C84" i="6" s="1"/>
  <c r="P72" i="6"/>
  <c r="P73" i="6" s="1"/>
  <c r="O72" i="6"/>
  <c r="O73" i="6" s="1"/>
  <c r="N72" i="6"/>
  <c r="N73" i="6" s="1"/>
  <c r="M72" i="6"/>
  <c r="M73" i="6" s="1"/>
  <c r="L72" i="6"/>
  <c r="L73" i="6" s="1"/>
  <c r="K72" i="6"/>
  <c r="K73" i="6" s="1"/>
  <c r="J72" i="6"/>
  <c r="J73" i="6" s="1"/>
  <c r="I72" i="6"/>
  <c r="I73" i="6" s="1"/>
  <c r="H72" i="6"/>
  <c r="H73" i="6" s="1"/>
  <c r="G72" i="6"/>
  <c r="G73" i="6" s="1"/>
  <c r="F72" i="6"/>
  <c r="F73" i="6" s="1"/>
  <c r="E72" i="6"/>
  <c r="E73" i="6" s="1"/>
  <c r="D72" i="6"/>
  <c r="D73" i="6" s="1"/>
  <c r="C72" i="6"/>
  <c r="C73" i="6" s="1"/>
  <c r="P60" i="6"/>
  <c r="P61" i="6" s="1"/>
  <c r="O60" i="6"/>
  <c r="O61" i="6" s="1"/>
  <c r="N60" i="6"/>
  <c r="N61" i="6" s="1"/>
  <c r="M60" i="6"/>
  <c r="M61" i="6" s="1"/>
  <c r="L60" i="6"/>
  <c r="L61" i="6" s="1"/>
  <c r="K60" i="6"/>
  <c r="K61" i="6" s="1"/>
  <c r="J60" i="6"/>
  <c r="J61" i="6" s="1"/>
  <c r="I60" i="6"/>
  <c r="I61" i="6" s="1"/>
  <c r="H60" i="6"/>
  <c r="H61" i="6" s="1"/>
  <c r="G60" i="6"/>
  <c r="G61" i="6" s="1"/>
  <c r="F60" i="6"/>
  <c r="F61" i="6" s="1"/>
  <c r="E60" i="6"/>
  <c r="E61" i="6" s="1"/>
  <c r="D60" i="6"/>
  <c r="D61" i="6" s="1"/>
  <c r="C60" i="6"/>
  <c r="C61" i="6" s="1"/>
  <c r="P48" i="6"/>
  <c r="P49" i="6" s="1"/>
  <c r="O48" i="6"/>
  <c r="O49" i="6" s="1"/>
  <c r="N48" i="6"/>
  <c r="N49" i="6" s="1"/>
  <c r="M48" i="6"/>
  <c r="M49" i="6" s="1"/>
  <c r="L48" i="6"/>
  <c r="L49" i="6" s="1"/>
  <c r="K48" i="6"/>
  <c r="K49" i="6" s="1"/>
  <c r="J48" i="6"/>
  <c r="J49" i="6" s="1"/>
  <c r="I48" i="6"/>
  <c r="I49" i="6" s="1"/>
  <c r="H48" i="6"/>
  <c r="H49" i="6" s="1"/>
  <c r="G48" i="6"/>
  <c r="G49" i="6" s="1"/>
  <c r="F48" i="6"/>
  <c r="F49" i="6" s="1"/>
  <c r="E48" i="6"/>
  <c r="E49" i="6" s="1"/>
  <c r="D48" i="6"/>
  <c r="D49" i="6" s="1"/>
  <c r="C48" i="6"/>
  <c r="C49" i="6" s="1"/>
  <c r="P37" i="6"/>
  <c r="P38" i="6" s="1"/>
  <c r="O37" i="6"/>
  <c r="O38" i="6" s="1"/>
  <c r="N37" i="6"/>
  <c r="N38" i="6" s="1"/>
  <c r="M37" i="6"/>
  <c r="M38" i="6" s="1"/>
  <c r="L37" i="6"/>
  <c r="L38" i="6" s="1"/>
  <c r="K37" i="6"/>
  <c r="K38" i="6" s="1"/>
  <c r="J37" i="6"/>
  <c r="J38" i="6" s="1"/>
  <c r="I37" i="6"/>
  <c r="I38" i="6" s="1"/>
  <c r="H37" i="6"/>
  <c r="H38" i="6" s="1"/>
  <c r="G37" i="6"/>
  <c r="G38" i="6" s="1"/>
  <c r="F37" i="6"/>
  <c r="F38" i="6" s="1"/>
  <c r="E37" i="6"/>
  <c r="E38" i="6" s="1"/>
  <c r="D37" i="6"/>
  <c r="D38" i="6" s="1"/>
  <c r="C37" i="6"/>
  <c r="C38" i="6" s="1"/>
  <c r="P26" i="6"/>
  <c r="P27" i="6" s="1"/>
  <c r="O26" i="6"/>
  <c r="O27" i="6" s="1"/>
  <c r="N26" i="6"/>
  <c r="N27" i="6" s="1"/>
  <c r="M26" i="6"/>
  <c r="M27" i="6" s="1"/>
  <c r="L26" i="6"/>
  <c r="L27" i="6" s="1"/>
  <c r="K26" i="6"/>
  <c r="K27" i="6" s="1"/>
  <c r="J26" i="6"/>
  <c r="J27" i="6" s="1"/>
  <c r="I26" i="6"/>
  <c r="I27" i="6" s="1"/>
  <c r="H26" i="6"/>
  <c r="H27" i="6" s="1"/>
  <c r="G26" i="6"/>
  <c r="G27" i="6" s="1"/>
  <c r="F26" i="6"/>
  <c r="F27" i="6" s="1"/>
  <c r="E26" i="6"/>
  <c r="E27" i="6" s="1"/>
  <c r="D26" i="6"/>
  <c r="D27" i="6" s="1"/>
  <c r="C26" i="6"/>
  <c r="C27" i="6" s="1"/>
  <c r="P16" i="6"/>
  <c r="P17" i="6" s="1"/>
  <c r="O16" i="6"/>
  <c r="O17" i="6" s="1"/>
  <c r="N16" i="6"/>
  <c r="N17" i="6" s="1"/>
  <c r="M16" i="6"/>
  <c r="M17" i="6" s="1"/>
  <c r="L16" i="6"/>
  <c r="L17" i="6" s="1"/>
  <c r="K16" i="6"/>
  <c r="K17" i="6" s="1"/>
  <c r="J16" i="6"/>
  <c r="J17" i="6" s="1"/>
  <c r="I16" i="6"/>
  <c r="I17" i="6" s="1"/>
  <c r="H16" i="6"/>
  <c r="H17" i="6" s="1"/>
  <c r="G16" i="6"/>
  <c r="G17" i="6" s="1"/>
  <c r="F16" i="6"/>
  <c r="F17" i="6" s="1"/>
  <c r="E16" i="6"/>
  <c r="E17" i="6" s="1"/>
  <c r="D16" i="6"/>
  <c r="D17" i="6" s="1"/>
  <c r="C16" i="6"/>
  <c r="C17" i="6" s="1"/>
  <c r="P206" i="5"/>
  <c r="P207" i="5" s="1"/>
  <c r="O206" i="5"/>
  <c r="O207" i="5" s="1"/>
  <c r="N206" i="5"/>
  <c r="N207" i="5" s="1"/>
  <c r="M206" i="5"/>
  <c r="M207" i="5" s="1"/>
  <c r="L206" i="5"/>
  <c r="L207" i="5" s="1"/>
  <c r="K206" i="5"/>
  <c r="K207" i="5" s="1"/>
  <c r="J206" i="5"/>
  <c r="J207" i="5" s="1"/>
  <c r="I206" i="5"/>
  <c r="I207" i="5" s="1"/>
  <c r="H206" i="5"/>
  <c r="H207" i="5" s="1"/>
  <c r="G206" i="5"/>
  <c r="G207" i="5" s="1"/>
  <c r="F206" i="5"/>
  <c r="F207" i="5" s="1"/>
  <c r="E206" i="5"/>
  <c r="E207" i="5" s="1"/>
  <c r="D206" i="5"/>
  <c r="D207" i="5" s="1"/>
  <c r="C206" i="5"/>
  <c r="C207" i="5" s="1"/>
  <c r="P196" i="5"/>
  <c r="P197" i="5" s="1"/>
  <c r="O196" i="5"/>
  <c r="O197" i="5" s="1"/>
  <c r="N196" i="5"/>
  <c r="N197" i="5" s="1"/>
  <c r="M196" i="5"/>
  <c r="M197" i="5" s="1"/>
  <c r="L196" i="5"/>
  <c r="L197" i="5" s="1"/>
  <c r="K196" i="5"/>
  <c r="K197" i="5" s="1"/>
  <c r="J196" i="5"/>
  <c r="J197" i="5" s="1"/>
  <c r="I196" i="5"/>
  <c r="I197" i="5" s="1"/>
  <c r="H196" i="5"/>
  <c r="H197" i="5" s="1"/>
  <c r="G196" i="5"/>
  <c r="G197" i="5" s="1"/>
  <c r="F196" i="5"/>
  <c r="F197" i="5" s="1"/>
  <c r="E196" i="5"/>
  <c r="E197" i="5" s="1"/>
  <c r="D196" i="5"/>
  <c r="D197" i="5" s="1"/>
  <c r="C196" i="5"/>
  <c r="C197" i="5" s="1"/>
  <c r="P185" i="5"/>
  <c r="P186" i="5" s="1"/>
  <c r="O185" i="5"/>
  <c r="O186" i="5" s="1"/>
  <c r="N185" i="5"/>
  <c r="N186" i="5" s="1"/>
  <c r="M185" i="5"/>
  <c r="M186" i="5" s="1"/>
  <c r="L185" i="5"/>
  <c r="L186" i="5" s="1"/>
  <c r="K185" i="5"/>
  <c r="K186" i="5" s="1"/>
  <c r="J185" i="5"/>
  <c r="J186" i="5" s="1"/>
  <c r="I185" i="5"/>
  <c r="I186" i="5" s="1"/>
  <c r="H185" i="5"/>
  <c r="H186" i="5" s="1"/>
  <c r="G185" i="5"/>
  <c r="G186" i="5" s="1"/>
  <c r="F185" i="5"/>
  <c r="F186" i="5" s="1"/>
  <c r="E185" i="5"/>
  <c r="E186" i="5" s="1"/>
  <c r="D185" i="5"/>
  <c r="D186" i="5" s="1"/>
  <c r="C185" i="5"/>
  <c r="C186" i="5" s="1"/>
  <c r="P175" i="5"/>
  <c r="P176" i="5" s="1"/>
  <c r="O175" i="5"/>
  <c r="O176" i="5" s="1"/>
  <c r="N175" i="5"/>
  <c r="N176" i="5" s="1"/>
  <c r="M175" i="5"/>
  <c r="M176" i="5" s="1"/>
  <c r="L175" i="5"/>
  <c r="L176" i="5" s="1"/>
  <c r="K175" i="5"/>
  <c r="K176" i="5" s="1"/>
  <c r="J175" i="5"/>
  <c r="J176" i="5" s="1"/>
  <c r="I175" i="5"/>
  <c r="I176" i="5" s="1"/>
  <c r="H175" i="5"/>
  <c r="H176" i="5" s="1"/>
  <c r="G175" i="5"/>
  <c r="G176" i="5" s="1"/>
  <c r="F175" i="5"/>
  <c r="F176" i="5" s="1"/>
  <c r="E175" i="5"/>
  <c r="E176" i="5" s="1"/>
  <c r="D175" i="5"/>
  <c r="D176" i="5" s="1"/>
  <c r="C175" i="5"/>
  <c r="C176" i="5" s="1"/>
  <c r="P164" i="5"/>
  <c r="P165" i="5" s="1"/>
  <c r="O164" i="5"/>
  <c r="O165" i="5" s="1"/>
  <c r="N164" i="5"/>
  <c r="N165" i="5" s="1"/>
  <c r="M164" i="5"/>
  <c r="M165" i="5" s="1"/>
  <c r="L164" i="5"/>
  <c r="L165" i="5" s="1"/>
  <c r="K164" i="5"/>
  <c r="K165" i="5" s="1"/>
  <c r="J164" i="5"/>
  <c r="J165" i="5" s="1"/>
  <c r="I164" i="5"/>
  <c r="I165" i="5" s="1"/>
  <c r="H164" i="5"/>
  <c r="H165" i="5" s="1"/>
  <c r="G164" i="5"/>
  <c r="G165" i="5" s="1"/>
  <c r="F164" i="5"/>
  <c r="F165" i="5" s="1"/>
  <c r="E164" i="5"/>
  <c r="E165" i="5" s="1"/>
  <c r="D164" i="5"/>
  <c r="D165" i="5" s="1"/>
  <c r="C164" i="5"/>
  <c r="C165" i="5" s="1"/>
  <c r="P153" i="5"/>
  <c r="P154" i="5" s="1"/>
  <c r="O153" i="5"/>
  <c r="O154" i="5" s="1"/>
  <c r="N153" i="5"/>
  <c r="N154" i="5" s="1"/>
  <c r="M153" i="5"/>
  <c r="M154" i="5" s="1"/>
  <c r="L153" i="5"/>
  <c r="L154" i="5" s="1"/>
  <c r="K153" i="5"/>
  <c r="K154" i="5" s="1"/>
  <c r="J153" i="5"/>
  <c r="J154" i="5" s="1"/>
  <c r="I153" i="5"/>
  <c r="I154" i="5" s="1"/>
  <c r="H153" i="5"/>
  <c r="H154" i="5" s="1"/>
  <c r="G153" i="5"/>
  <c r="G154" i="5" s="1"/>
  <c r="F153" i="5"/>
  <c r="F154" i="5" s="1"/>
  <c r="E153" i="5"/>
  <c r="E154" i="5" s="1"/>
  <c r="D153" i="5"/>
  <c r="D154" i="5" s="1"/>
  <c r="C153" i="5"/>
  <c r="C154" i="5" s="1"/>
  <c r="P142" i="5"/>
  <c r="P143" i="5" s="1"/>
  <c r="O142" i="5"/>
  <c r="O143" i="5" s="1"/>
  <c r="N142" i="5"/>
  <c r="N143" i="5" s="1"/>
  <c r="M142" i="5"/>
  <c r="M143" i="5" s="1"/>
  <c r="L142" i="5"/>
  <c r="L143" i="5" s="1"/>
  <c r="K142" i="5"/>
  <c r="K143" i="5" s="1"/>
  <c r="J142" i="5"/>
  <c r="J143" i="5" s="1"/>
  <c r="I142" i="5"/>
  <c r="I143" i="5" s="1"/>
  <c r="H142" i="5"/>
  <c r="H143" i="5" s="1"/>
  <c r="G142" i="5"/>
  <c r="G143" i="5" s="1"/>
  <c r="F142" i="5"/>
  <c r="F143" i="5" s="1"/>
  <c r="E142" i="5"/>
  <c r="E143" i="5" s="1"/>
  <c r="D142" i="5"/>
  <c r="D143" i="5" s="1"/>
  <c r="C142" i="5"/>
  <c r="C143" i="5" s="1"/>
  <c r="P131" i="5"/>
  <c r="P132" i="5" s="1"/>
  <c r="O131" i="5"/>
  <c r="O132" i="5" s="1"/>
  <c r="N131" i="5"/>
  <c r="N132" i="5" s="1"/>
  <c r="M131" i="5"/>
  <c r="M132" i="5" s="1"/>
  <c r="L131" i="5"/>
  <c r="L132" i="5" s="1"/>
  <c r="K131" i="5"/>
  <c r="K132" i="5" s="1"/>
  <c r="J131" i="5"/>
  <c r="J132" i="5" s="1"/>
  <c r="I131" i="5"/>
  <c r="I132" i="5" s="1"/>
  <c r="H131" i="5"/>
  <c r="H132" i="5" s="1"/>
  <c r="G131" i="5"/>
  <c r="G132" i="5" s="1"/>
  <c r="F131" i="5"/>
  <c r="F132" i="5" s="1"/>
  <c r="E131" i="5"/>
  <c r="E132" i="5" s="1"/>
  <c r="D131" i="5"/>
  <c r="D132" i="5" s="1"/>
  <c r="C131" i="5"/>
  <c r="C132" i="5" s="1"/>
  <c r="P120" i="5"/>
  <c r="P121" i="5" s="1"/>
  <c r="O120" i="5"/>
  <c r="O121" i="5" s="1"/>
  <c r="N120" i="5"/>
  <c r="N121" i="5" s="1"/>
  <c r="M120" i="5"/>
  <c r="M121" i="5" s="1"/>
  <c r="L120" i="5"/>
  <c r="L121" i="5" s="1"/>
  <c r="K120" i="5"/>
  <c r="K121" i="5" s="1"/>
  <c r="J120" i="5"/>
  <c r="J121" i="5" s="1"/>
  <c r="I120" i="5"/>
  <c r="I121" i="5" s="1"/>
  <c r="H120" i="5"/>
  <c r="H121" i="5" s="1"/>
  <c r="G120" i="5"/>
  <c r="G121" i="5" s="1"/>
  <c r="F120" i="5"/>
  <c r="F121" i="5" s="1"/>
  <c r="E120" i="5"/>
  <c r="E121" i="5" s="1"/>
  <c r="D120" i="5"/>
  <c r="D121" i="5" s="1"/>
  <c r="C120" i="5"/>
  <c r="C121" i="5" s="1"/>
  <c r="P107" i="5"/>
  <c r="P108" i="5" s="1"/>
  <c r="O107" i="5"/>
  <c r="O108" i="5" s="1"/>
  <c r="N107" i="5"/>
  <c r="N108" i="5" s="1"/>
  <c r="M107" i="5"/>
  <c r="M108" i="5" s="1"/>
  <c r="L107" i="5"/>
  <c r="L108" i="5" s="1"/>
  <c r="K107" i="5"/>
  <c r="K108" i="5" s="1"/>
  <c r="J107" i="5"/>
  <c r="J108" i="5" s="1"/>
  <c r="I107" i="5"/>
  <c r="I108" i="5" s="1"/>
  <c r="H107" i="5"/>
  <c r="H108" i="5" s="1"/>
  <c r="G107" i="5"/>
  <c r="G108" i="5" s="1"/>
  <c r="F107" i="5"/>
  <c r="F108" i="5" s="1"/>
  <c r="E107" i="5"/>
  <c r="E108" i="5" s="1"/>
  <c r="D107" i="5"/>
  <c r="D108" i="5" s="1"/>
  <c r="C107" i="5"/>
  <c r="C108" i="5" s="1"/>
  <c r="P95" i="5"/>
  <c r="P96" i="5" s="1"/>
  <c r="O95" i="5"/>
  <c r="O96" i="5" s="1"/>
  <c r="N95" i="5"/>
  <c r="N96" i="5" s="1"/>
  <c r="M95" i="5"/>
  <c r="M96" i="5" s="1"/>
  <c r="L95" i="5"/>
  <c r="L96" i="5" s="1"/>
  <c r="K95" i="5"/>
  <c r="K96" i="5" s="1"/>
  <c r="J95" i="5"/>
  <c r="J96" i="5" s="1"/>
  <c r="I95" i="5"/>
  <c r="I96" i="5" s="1"/>
  <c r="H95" i="5"/>
  <c r="H96" i="5" s="1"/>
  <c r="G95" i="5"/>
  <c r="G96" i="5" s="1"/>
  <c r="F95" i="5"/>
  <c r="F96" i="5" s="1"/>
  <c r="E95" i="5"/>
  <c r="E96" i="5" s="1"/>
  <c r="D95" i="5"/>
  <c r="D96" i="5" s="1"/>
  <c r="C95" i="5"/>
  <c r="C96" i="5" s="1"/>
  <c r="P84" i="5"/>
  <c r="P85" i="5" s="1"/>
  <c r="O84" i="5"/>
  <c r="O85" i="5" s="1"/>
  <c r="N84" i="5"/>
  <c r="N85" i="5" s="1"/>
  <c r="M84" i="5"/>
  <c r="M85" i="5" s="1"/>
  <c r="L84" i="5"/>
  <c r="L85" i="5" s="1"/>
  <c r="K84" i="5"/>
  <c r="K85" i="5" s="1"/>
  <c r="J84" i="5"/>
  <c r="J85" i="5" s="1"/>
  <c r="I84" i="5"/>
  <c r="I85" i="5" s="1"/>
  <c r="H84" i="5"/>
  <c r="H85" i="5" s="1"/>
  <c r="G84" i="5"/>
  <c r="G85" i="5" s="1"/>
  <c r="F84" i="5"/>
  <c r="F85" i="5" s="1"/>
  <c r="E84" i="5"/>
  <c r="E85" i="5" s="1"/>
  <c r="D84" i="5"/>
  <c r="D85" i="5" s="1"/>
  <c r="C84" i="5"/>
  <c r="C85" i="5" s="1"/>
  <c r="P73" i="5"/>
  <c r="P74" i="5" s="1"/>
  <c r="O73" i="5"/>
  <c r="O74" i="5" s="1"/>
  <c r="N73" i="5"/>
  <c r="N74" i="5" s="1"/>
  <c r="M73" i="5"/>
  <c r="M74" i="5" s="1"/>
  <c r="L73" i="5"/>
  <c r="L74" i="5" s="1"/>
  <c r="K73" i="5"/>
  <c r="K74" i="5" s="1"/>
  <c r="J73" i="5"/>
  <c r="J74" i="5" s="1"/>
  <c r="I73" i="5"/>
  <c r="I74" i="5" s="1"/>
  <c r="H73" i="5"/>
  <c r="H74" i="5" s="1"/>
  <c r="G73" i="5"/>
  <c r="G74" i="5" s="1"/>
  <c r="F73" i="5"/>
  <c r="F74" i="5" s="1"/>
  <c r="E73" i="5"/>
  <c r="E74" i="5" s="1"/>
  <c r="D73" i="5"/>
  <c r="D74" i="5" s="1"/>
  <c r="C73" i="5"/>
  <c r="C74" i="5" s="1"/>
  <c r="P62" i="5"/>
  <c r="P63" i="5" s="1"/>
  <c r="O62" i="5"/>
  <c r="O63" i="5" s="1"/>
  <c r="N62" i="5"/>
  <c r="N63" i="5" s="1"/>
  <c r="M62" i="5"/>
  <c r="M63" i="5" s="1"/>
  <c r="L62" i="5"/>
  <c r="L63" i="5" s="1"/>
  <c r="K62" i="5"/>
  <c r="K63" i="5" s="1"/>
  <c r="J62" i="5"/>
  <c r="J63" i="5" s="1"/>
  <c r="I62" i="5"/>
  <c r="I63" i="5" s="1"/>
  <c r="H62" i="5"/>
  <c r="H63" i="5" s="1"/>
  <c r="G62" i="5"/>
  <c r="G63" i="5" s="1"/>
  <c r="F62" i="5"/>
  <c r="F63" i="5" s="1"/>
  <c r="E62" i="5"/>
  <c r="E63" i="5" s="1"/>
  <c r="D62" i="5"/>
  <c r="D63" i="5" s="1"/>
  <c r="C62" i="5"/>
  <c r="C63" i="5" s="1"/>
  <c r="P50" i="5"/>
  <c r="P51" i="5" s="1"/>
  <c r="O50" i="5"/>
  <c r="O51" i="5" s="1"/>
  <c r="N50" i="5"/>
  <c r="N51" i="5" s="1"/>
  <c r="M50" i="5"/>
  <c r="M51" i="5" s="1"/>
  <c r="L50" i="5"/>
  <c r="L51" i="5" s="1"/>
  <c r="K50" i="5"/>
  <c r="K51" i="5" s="1"/>
  <c r="J50" i="5"/>
  <c r="J51" i="5" s="1"/>
  <c r="I50" i="5"/>
  <c r="I51" i="5" s="1"/>
  <c r="H50" i="5"/>
  <c r="H51" i="5" s="1"/>
  <c r="G50" i="5"/>
  <c r="G51" i="5" s="1"/>
  <c r="F50" i="5"/>
  <c r="F51" i="5" s="1"/>
  <c r="E50" i="5"/>
  <c r="E51" i="5" s="1"/>
  <c r="D50" i="5"/>
  <c r="D51" i="5" s="1"/>
  <c r="C50" i="5"/>
  <c r="C51" i="5" s="1"/>
  <c r="P39" i="5"/>
  <c r="P40" i="5" s="1"/>
  <c r="O39" i="5"/>
  <c r="O40" i="5" s="1"/>
  <c r="N39" i="5"/>
  <c r="N40" i="5" s="1"/>
  <c r="M39" i="5"/>
  <c r="M40" i="5" s="1"/>
  <c r="L39" i="5"/>
  <c r="L40" i="5" s="1"/>
  <c r="K39" i="5"/>
  <c r="K40" i="5" s="1"/>
  <c r="J39" i="5"/>
  <c r="J40" i="5" s="1"/>
  <c r="I39" i="5"/>
  <c r="I40" i="5" s="1"/>
  <c r="H39" i="5"/>
  <c r="H40" i="5" s="1"/>
  <c r="G39" i="5"/>
  <c r="G40" i="5" s="1"/>
  <c r="F39" i="5"/>
  <c r="F40" i="5" s="1"/>
  <c r="E39" i="5"/>
  <c r="E40" i="5" s="1"/>
  <c r="D39" i="5"/>
  <c r="D40" i="5" s="1"/>
  <c r="C39" i="5"/>
  <c r="C40" i="5" s="1"/>
  <c r="P27" i="5"/>
  <c r="P28" i="5" s="1"/>
  <c r="O27" i="5"/>
  <c r="O28" i="5" s="1"/>
  <c r="N27" i="5"/>
  <c r="N28" i="5" s="1"/>
  <c r="M27" i="5"/>
  <c r="M28" i="5" s="1"/>
  <c r="L27" i="5"/>
  <c r="L28" i="5" s="1"/>
  <c r="K27" i="5"/>
  <c r="K28" i="5" s="1"/>
  <c r="J27" i="5"/>
  <c r="J28" i="5" s="1"/>
  <c r="I27" i="5"/>
  <c r="I28" i="5" s="1"/>
  <c r="H27" i="5"/>
  <c r="H28" i="5" s="1"/>
  <c r="G27" i="5"/>
  <c r="G28" i="5" s="1"/>
  <c r="F27" i="5"/>
  <c r="F28" i="5" s="1"/>
  <c r="E27" i="5"/>
  <c r="E28" i="5" s="1"/>
  <c r="D27" i="5"/>
  <c r="D28" i="5" s="1"/>
  <c r="C27" i="5"/>
  <c r="C28" i="5" s="1"/>
  <c r="P16" i="5"/>
  <c r="P17" i="5" s="1"/>
  <c r="O16" i="5"/>
  <c r="O17" i="5" s="1"/>
  <c r="N16" i="5"/>
  <c r="N17" i="5" s="1"/>
  <c r="M16" i="5"/>
  <c r="M17" i="5" s="1"/>
  <c r="L16" i="5"/>
  <c r="L17" i="5" s="1"/>
  <c r="K16" i="5"/>
  <c r="K17" i="5" s="1"/>
  <c r="J16" i="5"/>
  <c r="J17" i="5" s="1"/>
  <c r="I16" i="5"/>
  <c r="I17" i="5" s="1"/>
  <c r="H16" i="5"/>
  <c r="H17" i="5" s="1"/>
  <c r="G16" i="5"/>
  <c r="G17" i="5" s="1"/>
  <c r="F16" i="5"/>
  <c r="F17" i="5" s="1"/>
  <c r="E16" i="5"/>
  <c r="E17" i="5" s="1"/>
  <c r="D16" i="5"/>
  <c r="D17" i="5" s="1"/>
  <c r="C16" i="5"/>
  <c r="C17" i="5" s="1"/>
  <c r="P185" i="4"/>
  <c r="P186" i="4" s="1"/>
  <c r="O185" i="4"/>
  <c r="O186" i="4" s="1"/>
  <c r="N185" i="4"/>
  <c r="N186" i="4" s="1"/>
  <c r="M185" i="4"/>
  <c r="M186" i="4" s="1"/>
  <c r="L185" i="4"/>
  <c r="L186" i="4" s="1"/>
  <c r="K185" i="4"/>
  <c r="K186" i="4" s="1"/>
  <c r="J185" i="4"/>
  <c r="J186" i="4" s="1"/>
  <c r="I185" i="4"/>
  <c r="I186" i="4" s="1"/>
  <c r="H185" i="4"/>
  <c r="H186" i="4" s="1"/>
  <c r="G185" i="4"/>
  <c r="G186" i="4" s="1"/>
  <c r="F185" i="4"/>
  <c r="F186" i="4" s="1"/>
  <c r="E185" i="4"/>
  <c r="E186" i="4" s="1"/>
  <c r="D185" i="4"/>
  <c r="D186" i="4" s="1"/>
  <c r="C185" i="4"/>
  <c r="C186" i="4" s="1"/>
  <c r="P174" i="4"/>
  <c r="P175" i="4" s="1"/>
  <c r="O174" i="4"/>
  <c r="O175" i="4" s="1"/>
  <c r="N174" i="4"/>
  <c r="N175" i="4" s="1"/>
  <c r="M174" i="4"/>
  <c r="M175" i="4" s="1"/>
  <c r="L174" i="4"/>
  <c r="L175" i="4" s="1"/>
  <c r="K174" i="4"/>
  <c r="K175" i="4" s="1"/>
  <c r="J174" i="4"/>
  <c r="J175" i="4" s="1"/>
  <c r="I174" i="4"/>
  <c r="I175" i="4" s="1"/>
  <c r="H174" i="4"/>
  <c r="H175" i="4" s="1"/>
  <c r="G174" i="4"/>
  <c r="G175" i="4" s="1"/>
  <c r="F174" i="4"/>
  <c r="F175" i="4" s="1"/>
  <c r="E174" i="4"/>
  <c r="E175" i="4" s="1"/>
  <c r="D174" i="4"/>
  <c r="D175" i="4" s="1"/>
  <c r="C174" i="4"/>
  <c r="C175" i="4" s="1"/>
  <c r="P164" i="4"/>
  <c r="P165" i="4" s="1"/>
  <c r="O164" i="4"/>
  <c r="O165" i="4" s="1"/>
  <c r="N164" i="4"/>
  <c r="N165" i="4" s="1"/>
  <c r="M164" i="4"/>
  <c r="M165" i="4" s="1"/>
  <c r="L164" i="4"/>
  <c r="L165" i="4" s="1"/>
  <c r="K164" i="4"/>
  <c r="K165" i="4" s="1"/>
  <c r="J164" i="4"/>
  <c r="J165" i="4" s="1"/>
  <c r="I164" i="4"/>
  <c r="I165" i="4" s="1"/>
  <c r="H164" i="4"/>
  <c r="H165" i="4" s="1"/>
  <c r="G164" i="4"/>
  <c r="G165" i="4" s="1"/>
  <c r="F164" i="4"/>
  <c r="F165" i="4" s="1"/>
  <c r="E164" i="4"/>
  <c r="E165" i="4" s="1"/>
  <c r="D164" i="4"/>
  <c r="D165" i="4" s="1"/>
  <c r="C164" i="4"/>
  <c r="C165" i="4" s="1"/>
  <c r="P152" i="4"/>
  <c r="P153" i="4" s="1"/>
  <c r="O152" i="4"/>
  <c r="O153" i="4" s="1"/>
  <c r="N152" i="4"/>
  <c r="N153" i="4" s="1"/>
  <c r="M152" i="4"/>
  <c r="M153" i="4" s="1"/>
  <c r="L152" i="4"/>
  <c r="L153" i="4" s="1"/>
  <c r="K152" i="4"/>
  <c r="K153" i="4" s="1"/>
  <c r="J152" i="4"/>
  <c r="J153" i="4" s="1"/>
  <c r="I152" i="4"/>
  <c r="I153" i="4" s="1"/>
  <c r="H152" i="4"/>
  <c r="H153" i="4" s="1"/>
  <c r="G152" i="4"/>
  <c r="G153" i="4" s="1"/>
  <c r="F152" i="4"/>
  <c r="F153" i="4" s="1"/>
  <c r="E152" i="4"/>
  <c r="E153" i="4" s="1"/>
  <c r="D152" i="4"/>
  <c r="D153" i="4" s="1"/>
  <c r="C152" i="4"/>
  <c r="C153" i="4" s="1"/>
  <c r="P141" i="4"/>
  <c r="P142" i="4" s="1"/>
  <c r="O141" i="4"/>
  <c r="O142" i="4" s="1"/>
  <c r="N141" i="4"/>
  <c r="N142" i="4" s="1"/>
  <c r="M141" i="4"/>
  <c r="M142" i="4" s="1"/>
  <c r="L141" i="4"/>
  <c r="L142" i="4" s="1"/>
  <c r="K141" i="4"/>
  <c r="K142" i="4" s="1"/>
  <c r="J141" i="4"/>
  <c r="J142" i="4" s="1"/>
  <c r="I141" i="4"/>
  <c r="I142" i="4" s="1"/>
  <c r="H141" i="4"/>
  <c r="H142" i="4" s="1"/>
  <c r="G141" i="4"/>
  <c r="G142" i="4" s="1"/>
  <c r="F141" i="4"/>
  <c r="F142" i="4" s="1"/>
  <c r="E141" i="4"/>
  <c r="E142" i="4" s="1"/>
  <c r="D141" i="4"/>
  <c r="D142" i="4" s="1"/>
  <c r="C141" i="4"/>
  <c r="C142" i="4" s="1"/>
  <c r="P130" i="4"/>
  <c r="P131" i="4" s="1"/>
  <c r="O130" i="4"/>
  <c r="O131" i="4" s="1"/>
  <c r="N130" i="4"/>
  <c r="N131" i="4" s="1"/>
  <c r="M130" i="4"/>
  <c r="M131" i="4" s="1"/>
  <c r="L130" i="4"/>
  <c r="L131" i="4" s="1"/>
  <c r="K130" i="4"/>
  <c r="K131" i="4" s="1"/>
  <c r="J130" i="4"/>
  <c r="J131" i="4" s="1"/>
  <c r="I130" i="4"/>
  <c r="I131" i="4" s="1"/>
  <c r="H130" i="4"/>
  <c r="H131" i="4" s="1"/>
  <c r="G130" i="4"/>
  <c r="G131" i="4" s="1"/>
  <c r="F130" i="4"/>
  <c r="F131" i="4" s="1"/>
  <c r="E130" i="4"/>
  <c r="E131" i="4" s="1"/>
  <c r="D130" i="4"/>
  <c r="D131" i="4" s="1"/>
  <c r="C130" i="4"/>
  <c r="C131" i="4" s="1"/>
  <c r="P119" i="4"/>
  <c r="P120" i="4" s="1"/>
  <c r="O119" i="4"/>
  <c r="O120" i="4" s="1"/>
  <c r="N119" i="4"/>
  <c r="N120" i="4" s="1"/>
  <c r="M119" i="4"/>
  <c r="M120" i="4" s="1"/>
  <c r="L119" i="4"/>
  <c r="L120" i="4" s="1"/>
  <c r="K119" i="4"/>
  <c r="K120" i="4" s="1"/>
  <c r="J119" i="4"/>
  <c r="J120" i="4" s="1"/>
  <c r="I119" i="4"/>
  <c r="I120" i="4" s="1"/>
  <c r="H119" i="4"/>
  <c r="H120" i="4" s="1"/>
  <c r="G119" i="4"/>
  <c r="G120" i="4" s="1"/>
  <c r="F119" i="4"/>
  <c r="F120" i="4" s="1"/>
  <c r="E119" i="4"/>
  <c r="E120" i="4" s="1"/>
  <c r="D119" i="4"/>
  <c r="D120" i="4" s="1"/>
  <c r="C119" i="4"/>
  <c r="C120" i="4" s="1"/>
  <c r="P108" i="4"/>
  <c r="P109" i="4" s="1"/>
  <c r="O108" i="4"/>
  <c r="O109" i="4" s="1"/>
  <c r="N108" i="4"/>
  <c r="N109" i="4" s="1"/>
  <c r="M108" i="4"/>
  <c r="M109" i="4" s="1"/>
  <c r="L108" i="4"/>
  <c r="L109" i="4" s="1"/>
  <c r="K108" i="4"/>
  <c r="K109" i="4" s="1"/>
  <c r="J108" i="4"/>
  <c r="J109" i="4" s="1"/>
  <c r="I108" i="4"/>
  <c r="I109" i="4" s="1"/>
  <c r="H108" i="4"/>
  <c r="H109" i="4" s="1"/>
  <c r="G108" i="4"/>
  <c r="G109" i="4" s="1"/>
  <c r="F108" i="4"/>
  <c r="F109" i="4" s="1"/>
  <c r="E108" i="4"/>
  <c r="E109" i="4" s="1"/>
  <c r="D108" i="4"/>
  <c r="D109" i="4" s="1"/>
  <c r="C108" i="4"/>
  <c r="C109" i="4" s="1"/>
  <c r="P94" i="4"/>
  <c r="P95" i="4" s="1"/>
  <c r="O94" i="4"/>
  <c r="O95" i="4" s="1"/>
  <c r="N94" i="4"/>
  <c r="N95" i="4" s="1"/>
  <c r="M94" i="4"/>
  <c r="M95" i="4" s="1"/>
  <c r="L94" i="4"/>
  <c r="L95" i="4" s="1"/>
  <c r="K94" i="4"/>
  <c r="K95" i="4" s="1"/>
  <c r="J94" i="4"/>
  <c r="J95" i="4" s="1"/>
  <c r="I94" i="4"/>
  <c r="I95" i="4" s="1"/>
  <c r="H94" i="4"/>
  <c r="H95" i="4" s="1"/>
  <c r="G94" i="4"/>
  <c r="G95" i="4" s="1"/>
  <c r="F94" i="4"/>
  <c r="F95" i="4" s="1"/>
  <c r="E94" i="4"/>
  <c r="E95" i="4" s="1"/>
  <c r="D94" i="4"/>
  <c r="D95" i="4" s="1"/>
  <c r="C94" i="4"/>
  <c r="C95" i="4" s="1"/>
  <c r="P83" i="4"/>
  <c r="P84" i="4" s="1"/>
  <c r="O83" i="4"/>
  <c r="O84" i="4" s="1"/>
  <c r="N83" i="4"/>
  <c r="N84" i="4" s="1"/>
  <c r="M83" i="4"/>
  <c r="M84" i="4" s="1"/>
  <c r="L83" i="4"/>
  <c r="L84" i="4" s="1"/>
  <c r="K83" i="4"/>
  <c r="K84" i="4" s="1"/>
  <c r="J83" i="4"/>
  <c r="J84" i="4" s="1"/>
  <c r="I83" i="4"/>
  <c r="I84" i="4" s="1"/>
  <c r="H83" i="4"/>
  <c r="H84" i="4" s="1"/>
  <c r="G83" i="4"/>
  <c r="G84" i="4" s="1"/>
  <c r="F83" i="4"/>
  <c r="F84" i="4" s="1"/>
  <c r="E83" i="4"/>
  <c r="E84" i="4" s="1"/>
  <c r="D83" i="4"/>
  <c r="D84" i="4" s="1"/>
  <c r="C83" i="4"/>
  <c r="C84" i="4" s="1"/>
  <c r="P72" i="4"/>
  <c r="P73" i="4" s="1"/>
  <c r="O72" i="4"/>
  <c r="O73" i="4" s="1"/>
  <c r="N72" i="4"/>
  <c r="N73" i="4" s="1"/>
  <c r="M72" i="4"/>
  <c r="M73" i="4" s="1"/>
  <c r="L72" i="4"/>
  <c r="L73" i="4" s="1"/>
  <c r="K72" i="4"/>
  <c r="K73" i="4" s="1"/>
  <c r="J72" i="4"/>
  <c r="J73" i="4" s="1"/>
  <c r="I72" i="4"/>
  <c r="I73" i="4" s="1"/>
  <c r="H72" i="4"/>
  <c r="H73" i="4" s="1"/>
  <c r="G72" i="4"/>
  <c r="G73" i="4" s="1"/>
  <c r="F72" i="4"/>
  <c r="F73" i="4" s="1"/>
  <c r="E72" i="4"/>
  <c r="E73" i="4" s="1"/>
  <c r="D72" i="4"/>
  <c r="D73" i="4" s="1"/>
  <c r="C72" i="4"/>
  <c r="C73" i="4" s="1"/>
  <c r="P60" i="4"/>
  <c r="P61" i="4" s="1"/>
  <c r="O60" i="4"/>
  <c r="O61" i="4" s="1"/>
  <c r="N60" i="4"/>
  <c r="N61" i="4" s="1"/>
  <c r="M60" i="4"/>
  <c r="M61" i="4" s="1"/>
  <c r="L60" i="4"/>
  <c r="L61" i="4" s="1"/>
  <c r="K60" i="4"/>
  <c r="K61" i="4" s="1"/>
  <c r="J60" i="4"/>
  <c r="J61" i="4" s="1"/>
  <c r="I60" i="4"/>
  <c r="I61" i="4" s="1"/>
  <c r="H60" i="4"/>
  <c r="H61" i="4" s="1"/>
  <c r="G60" i="4"/>
  <c r="G61" i="4" s="1"/>
  <c r="F60" i="4"/>
  <c r="F61" i="4" s="1"/>
  <c r="E60" i="4"/>
  <c r="E61" i="4" s="1"/>
  <c r="D60" i="4"/>
  <c r="D61" i="4" s="1"/>
  <c r="C60" i="4"/>
  <c r="C61" i="4" s="1"/>
  <c r="P48" i="4"/>
  <c r="P49" i="4" s="1"/>
  <c r="O48" i="4"/>
  <c r="O49" i="4" s="1"/>
  <c r="N48" i="4"/>
  <c r="N49" i="4" s="1"/>
  <c r="M48" i="4"/>
  <c r="M49" i="4" s="1"/>
  <c r="L48" i="4"/>
  <c r="L49" i="4" s="1"/>
  <c r="K48" i="4"/>
  <c r="K49" i="4" s="1"/>
  <c r="J48" i="4"/>
  <c r="J49" i="4" s="1"/>
  <c r="I48" i="4"/>
  <c r="I49" i="4" s="1"/>
  <c r="H48" i="4"/>
  <c r="H49" i="4" s="1"/>
  <c r="G48" i="4"/>
  <c r="G49" i="4" s="1"/>
  <c r="F48" i="4"/>
  <c r="F49" i="4" s="1"/>
  <c r="E48" i="4"/>
  <c r="E49" i="4" s="1"/>
  <c r="D48" i="4"/>
  <c r="D49" i="4" s="1"/>
  <c r="C48" i="4"/>
  <c r="C49" i="4" s="1"/>
  <c r="P37" i="4"/>
  <c r="P38" i="4" s="1"/>
  <c r="O37" i="4"/>
  <c r="O38" i="4" s="1"/>
  <c r="N37" i="4"/>
  <c r="N38" i="4" s="1"/>
  <c r="M37" i="4"/>
  <c r="M38" i="4" s="1"/>
  <c r="L37" i="4"/>
  <c r="L38" i="4" s="1"/>
  <c r="K37" i="4"/>
  <c r="K38" i="4" s="1"/>
  <c r="J37" i="4"/>
  <c r="J38" i="4" s="1"/>
  <c r="I37" i="4"/>
  <c r="I38" i="4" s="1"/>
  <c r="H37" i="4"/>
  <c r="H38" i="4" s="1"/>
  <c r="G37" i="4"/>
  <c r="G38" i="4" s="1"/>
  <c r="F37" i="4"/>
  <c r="F38" i="4" s="1"/>
  <c r="E37" i="4"/>
  <c r="E38" i="4" s="1"/>
  <c r="D37" i="4"/>
  <c r="D38" i="4" s="1"/>
  <c r="C37" i="4"/>
  <c r="C38" i="4" s="1"/>
  <c r="P26" i="4"/>
  <c r="P27" i="4" s="1"/>
  <c r="O26" i="4"/>
  <c r="O27" i="4" s="1"/>
  <c r="N26" i="4"/>
  <c r="N27" i="4" s="1"/>
  <c r="M26" i="4"/>
  <c r="M27" i="4" s="1"/>
  <c r="L26" i="4"/>
  <c r="L27" i="4" s="1"/>
  <c r="K26" i="4"/>
  <c r="K27" i="4" s="1"/>
  <c r="J26" i="4"/>
  <c r="J27" i="4" s="1"/>
  <c r="I26" i="4"/>
  <c r="I27" i="4" s="1"/>
  <c r="H26" i="4"/>
  <c r="H27" i="4" s="1"/>
  <c r="G26" i="4"/>
  <c r="G27" i="4" s="1"/>
  <c r="F26" i="4"/>
  <c r="F27" i="4" s="1"/>
  <c r="E26" i="4"/>
  <c r="E27" i="4" s="1"/>
  <c r="D26" i="4"/>
  <c r="D27" i="4" s="1"/>
  <c r="C26" i="4"/>
  <c r="C27" i="4" s="1"/>
  <c r="P16" i="4"/>
  <c r="P17" i="4" s="1"/>
  <c r="O16" i="4"/>
  <c r="O17" i="4" s="1"/>
  <c r="N16" i="4"/>
  <c r="N17" i="4" s="1"/>
  <c r="M16" i="4"/>
  <c r="M17" i="4" s="1"/>
  <c r="L16" i="4"/>
  <c r="L17" i="4" s="1"/>
  <c r="K16" i="4"/>
  <c r="K17" i="4" s="1"/>
  <c r="J16" i="4"/>
  <c r="J17" i="4" s="1"/>
  <c r="I16" i="4"/>
  <c r="I17" i="4" s="1"/>
  <c r="H16" i="4"/>
  <c r="H17" i="4" s="1"/>
  <c r="G16" i="4"/>
  <c r="G17" i="4" s="1"/>
  <c r="F16" i="4"/>
  <c r="F17" i="4" s="1"/>
  <c r="E16" i="4"/>
  <c r="E17" i="4" s="1"/>
  <c r="D16" i="4"/>
  <c r="D17" i="4" s="1"/>
  <c r="C16" i="4"/>
  <c r="C17" i="4" s="1"/>
  <c r="N65" i="9" l="1"/>
  <c r="R10" i="26"/>
  <c r="M12" i="26"/>
  <c r="N12" i="26" s="1"/>
  <c r="P13" i="26"/>
  <c r="R14" i="26"/>
  <c r="Q10" i="26"/>
  <c r="S10" i="26"/>
  <c r="Q13" i="26"/>
  <c r="S14" i="26"/>
  <c r="M11" i="26"/>
  <c r="N11" i="26" s="1"/>
  <c r="P12" i="26"/>
  <c r="R13" i="26"/>
  <c r="M15" i="26"/>
  <c r="N15" i="26" s="1"/>
  <c r="J10" i="26"/>
  <c r="Q12" i="26"/>
  <c r="S13" i="26"/>
  <c r="M10" i="26"/>
  <c r="N10" i="26" s="1"/>
  <c r="P11" i="26"/>
  <c r="M14" i="26"/>
  <c r="N14" i="26" s="1"/>
  <c r="P15" i="26"/>
  <c r="Q15" i="26"/>
  <c r="F352" i="9"/>
  <c r="F286" i="9"/>
  <c r="F268" i="9"/>
  <c r="F240" i="9"/>
  <c r="F221" i="9"/>
  <c r="F193" i="9"/>
  <c r="F173" i="9"/>
  <c r="F146" i="9"/>
  <c r="F33" i="9"/>
  <c r="J261" i="9"/>
  <c r="J214" i="9"/>
  <c r="J186" i="9"/>
  <c r="J167" i="9"/>
  <c r="J139" i="9"/>
  <c r="J119" i="9"/>
  <c r="J53" i="9"/>
  <c r="J26" i="9"/>
  <c r="N254" i="9"/>
  <c r="N207" i="9"/>
  <c r="N160" i="9"/>
  <c r="N132" i="9"/>
  <c r="N47" i="9"/>
  <c r="N19" i="9"/>
  <c r="F427" i="9"/>
  <c r="F380" i="9"/>
  <c r="F314" i="9"/>
  <c r="F125" i="9"/>
  <c r="F107" i="9"/>
  <c r="F79" i="9"/>
  <c r="F59" i="9"/>
  <c r="J420" i="9"/>
  <c r="J400" i="9"/>
  <c r="J373" i="9"/>
  <c r="J334" i="9"/>
  <c r="J307" i="9"/>
  <c r="J100" i="9"/>
  <c r="J72" i="9"/>
  <c r="N440" i="9"/>
  <c r="N413" i="9"/>
  <c r="N394" i="9"/>
  <c r="N366" i="9"/>
  <c r="N346" i="9"/>
  <c r="N328" i="9"/>
  <c r="N300" i="9"/>
  <c r="N280" i="9"/>
  <c r="N233" i="9"/>
  <c r="N93" i="9"/>
  <c r="F406" i="9"/>
  <c r="F340" i="9"/>
  <c r="F274" i="9"/>
  <c r="F247" i="9"/>
  <c r="F227" i="9"/>
  <c r="F200" i="9"/>
  <c r="F153" i="9"/>
  <c r="F40" i="9"/>
  <c r="J352" i="9"/>
  <c r="J286" i="9"/>
  <c r="J268" i="9"/>
  <c r="J240" i="9"/>
  <c r="J221" i="9"/>
  <c r="J193" i="9"/>
  <c r="J173" i="9"/>
  <c r="J146" i="9"/>
  <c r="J33" i="9"/>
  <c r="N261" i="9"/>
  <c r="N214" i="9"/>
  <c r="N186" i="9"/>
  <c r="N167" i="9"/>
  <c r="N139" i="9"/>
  <c r="N119" i="9"/>
  <c r="N53" i="9"/>
  <c r="N26" i="9"/>
  <c r="F434" i="9"/>
  <c r="F387" i="9"/>
  <c r="F359" i="9"/>
  <c r="F321" i="9"/>
  <c r="F293" i="9"/>
  <c r="F179" i="9"/>
  <c r="F113" i="9"/>
  <c r="F86" i="9"/>
  <c r="J427" i="9"/>
  <c r="J380" i="9"/>
  <c r="J314" i="9"/>
  <c r="J125" i="9"/>
  <c r="J107" i="9"/>
  <c r="J79" i="9"/>
  <c r="J59" i="9"/>
  <c r="N420" i="9"/>
  <c r="N400" i="9"/>
  <c r="N373" i="9"/>
  <c r="N334" i="9"/>
  <c r="N307" i="9"/>
  <c r="N100" i="9"/>
  <c r="N72" i="9"/>
  <c r="F254" i="9"/>
  <c r="F207" i="9"/>
  <c r="F160" i="9"/>
  <c r="F132" i="9"/>
  <c r="F65" i="9"/>
  <c r="F47" i="9"/>
  <c r="F19" i="9"/>
  <c r="J406" i="9"/>
  <c r="J340" i="9"/>
  <c r="J274" i="9"/>
  <c r="J247" i="9"/>
  <c r="J227" i="9"/>
  <c r="J200" i="9"/>
  <c r="J153" i="9"/>
  <c r="J40" i="9"/>
  <c r="N352" i="9"/>
  <c r="N286" i="9"/>
  <c r="N268" i="9"/>
  <c r="N240" i="9"/>
  <c r="N221" i="9"/>
  <c r="N193" i="9"/>
  <c r="N173" i="9"/>
  <c r="N146" i="9"/>
  <c r="N33" i="9"/>
  <c r="F440" i="9"/>
  <c r="F413" i="9"/>
  <c r="F394" i="9"/>
  <c r="F366" i="9"/>
  <c r="F346" i="9"/>
  <c r="F328" i="9"/>
  <c r="F300" i="9"/>
  <c r="F280" i="9"/>
  <c r="F233" i="9"/>
  <c r="F93" i="9"/>
  <c r="J434" i="9"/>
  <c r="J387" i="9"/>
  <c r="J359" i="9"/>
  <c r="J321" i="9"/>
  <c r="J293" i="9"/>
  <c r="J179" i="9"/>
  <c r="J113" i="9"/>
  <c r="J86" i="9"/>
  <c r="N427" i="9"/>
  <c r="N380" i="9"/>
  <c r="N314" i="9"/>
  <c r="N125" i="9"/>
  <c r="N107" i="9"/>
  <c r="N79" i="9"/>
  <c r="N59" i="9"/>
  <c r="F261" i="9"/>
  <c r="F214" i="9"/>
  <c r="F186" i="9"/>
  <c r="F167" i="9"/>
  <c r="F139" i="9"/>
  <c r="F26" i="9"/>
  <c r="J254" i="9"/>
  <c r="J207" i="9"/>
  <c r="J160" i="9"/>
  <c r="J132" i="9"/>
  <c r="J47" i="9"/>
  <c r="J19" i="9"/>
  <c r="N247" i="9"/>
  <c r="N200" i="9"/>
  <c r="N153" i="9"/>
  <c r="N40" i="9"/>
  <c r="N12" i="9"/>
  <c r="J12" i="9"/>
  <c r="F12" i="9"/>
</calcChain>
</file>

<file path=xl/sharedStrings.xml><?xml version="1.0" encoding="utf-8"?>
<sst xmlns="http://schemas.openxmlformats.org/spreadsheetml/2006/main" count="9155" uniqueCount="1120">
  <si>
    <t>JNTUK Curriculum Structure (R13)</t>
  </si>
  <si>
    <t>I  Year – I SEMESTER</t>
  </si>
  <si>
    <t>S. No.</t>
  </si>
  <si>
    <t>Subject</t>
  </si>
  <si>
    <t>T</t>
  </si>
  <si>
    <t>P</t>
  </si>
  <si>
    <t>Credits</t>
  </si>
  <si>
    <t>English – I</t>
  </si>
  <si>
    <t>--</t>
  </si>
  <si>
    <t>Mathematics -  I</t>
  </si>
  <si>
    <t>3+1</t>
  </si>
  <si>
    <t>Mathematics – II (Mathematical Methods)</t>
  </si>
  <si>
    <t>Engineering  Physics</t>
  </si>
  <si>
    <t>Professional Ethics and Human Values</t>
  </si>
  <si>
    <t>Engineering Drawing</t>
  </si>
  <si>
    <t>1+3</t>
  </si>
  <si>
    <t>English - Communication Skills Lab -1</t>
  </si>
  <si>
    <t>Engineering  Physics Laboratory</t>
  </si>
  <si>
    <t>Engineering Physics – Virtual Labs - Assignments</t>
  </si>
  <si>
    <t>Engineering  Workshop&amp; IT Workshop</t>
  </si>
  <si>
    <t>Total Credits</t>
  </si>
  <si>
    <t>I  Year – II SEMESTER</t>
  </si>
  <si>
    <t>English – II</t>
  </si>
  <si>
    <t>Mathematics – III</t>
  </si>
  <si>
    <t>Engineering Chemistry</t>
  </si>
  <si>
    <t>Engineering Mechanics</t>
  </si>
  <si>
    <t>Computer Programming</t>
  </si>
  <si>
    <t>Network Analysis</t>
  </si>
  <si>
    <t>Engineering Chemistry Laboratory</t>
  </si>
  <si>
    <t>English - Communication Skills Lab -2</t>
  </si>
  <si>
    <t>Computer  Programming Lab</t>
  </si>
  <si>
    <t>II  Year – I SEMESTER</t>
  </si>
  <si>
    <t>Managerial Economics and Financial Analysis</t>
  </si>
  <si>
    <t>Electronic Devices and Circuits</t>
  </si>
  <si>
    <t>Data Structures</t>
  </si>
  <si>
    <t>Environmental  Studies</t>
  </si>
  <si>
    <t>Signals &amp; Systems</t>
  </si>
  <si>
    <t>Electrical Technology</t>
  </si>
  <si>
    <t>Electronic Devices and Circuits Lab</t>
  </si>
  <si>
    <t>Networks &amp;Electrical Technology Lab</t>
  </si>
  <si>
    <t>II  Year – II SEMESTER</t>
  </si>
  <si>
    <t>Electronic Circuit Analysis</t>
  </si>
  <si>
    <t>Management Science</t>
  </si>
  <si>
    <t>Random Variables &amp; Stochastic Processes</t>
  </si>
  <si>
    <t>Switching Theory &amp; Logic Design</t>
  </si>
  <si>
    <t>EM Waves and Transmission Lines</t>
  </si>
  <si>
    <t>Analog Communications</t>
  </si>
  <si>
    <t>Electronic Circuit Analysis Lab</t>
  </si>
  <si>
    <t>Analog Communications Lab</t>
  </si>
  <si>
    <t>III  Year – I SEMESTER</t>
  </si>
  <si>
    <t>Pulse &amp; Digital Circuits</t>
  </si>
  <si>
    <t>-</t>
  </si>
  <si>
    <t>Linear IC Applications</t>
  </si>
  <si>
    <t>Control Systems</t>
  </si>
  <si>
    <t>Digital System Design &amp; Digital IC</t>
  </si>
  <si>
    <t>Applications</t>
  </si>
  <si>
    <t>Antennas and Wave Propagation</t>
  </si>
  <si>
    <t>Pulse &amp; Digital Circuits Lab</t>
  </si>
  <si>
    <t>LIC Applications  Lab</t>
  </si>
  <si>
    <t>Digital System Design &amp; DICA Lab</t>
  </si>
  <si>
    <t>IPR&amp; Patents</t>
  </si>
  <si>
    <t>III  Year – II SEMESTER</t>
  </si>
  <si>
    <t>S.</t>
  </si>
  <si>
    <t>No.</t>
  </si>
  <si>
    <t>Microprocessors and Microcontrollers</t>
  </si>
  <si>
    <t>Digital Signal Processing</t>
  </si>
  <si>
    <t>Digital Communications</t>
  </si>
  <si>
    <t>Microwave Engineering</t>
  </si>
  <si>
    <t>Open Elective</t>
  </si>
  <si>
    <t>Lab</t>
  </si>
  <si>
    <t>Digital Communications Lab</t>
  </si>
  <si>
    <t>Digital Signal Processing Lab</t>
  </si>
  <si>
    <t>Seminar</t>
  </si>
  <si>
    <t>IV Year – I SEMESTER</t>
  </si>
  <si>
    <t>VLSI Design</t>
  </si>
  <si>
    <t>Computer Networks</t>
  </si>
  <si>
    <t>Digital Image Processing</t>
  </si>
  <si>
    <t>Computer  Architecture &amp; Organization</t>
  </si>
  <si>
    <t>Elective – I</t>
  </si>
  <si>
    <t>1.   Electronic Switching Systems</t>
  </si>
  <si>
    <t>2.   Analog IC Design</t>
  </si>
  <si>
    <t>3.   Object Oriented Programming &amp; O S</t>
  </si>
  <si>
    <t>4.   Radar Systems</t>
  </si>
  <si>
    <t>5.   Advanced Computer Architecture</t>
  </si>
  <si>
    <t>Elective – II</t>
  </si>
  <si>
    <t>1.    Optical Communication</t>
  </si>
  <si>
    <t>2.    Digital IC Design</t>
  </si>
  <si>
    <t>3.    Speech Processing</t>
  </si>
  <si>
    <t>4.    Artificial Neural Network &amp; Fuzzy Logic</t>
  </si>
  <si>
    <t>5.    Network Security &amp; Cryptography</t>
  </si>
  <si>
    <t>V L S I Lab</t>
  </si>
  <si>
    <t>Microwave Engineering Lab</t>
  </si>
  <si>
    <t>IV Year – II SEMESTER</t>
  </si>
  <si>
    <t>Cellular Mobile Communication</t>
  </si>
  <si>
    <t>Electronic Measurements and</t>
  </si>
  <si>
    <t>Instrumentation</t>
  </si>
  <si>
    <t>Elective III</t>
  </si>
  <si>
    <t>1. Satellite Communication</t>
  </si>
  <si>
    <t>2. Mixed signal Design</t>
  </si>
  <si>
    <t>3. Embedded systems</t>
  </si>
  <si>
    <t>4. RF Circuit Design</t>
  </si>
  <si>
    <t>5. Cloud Computing</t>
  </si>
  <si>
    <t>Elective IV</t>
  </si>
  <si>
    <t>1.Wireless Sensors and  Networks 2.System on Chip</t>
  </si>
  <si>
    <t>3.Low Power IC Design</t>
  </si>
  <si>
    <t>Project &amp; Seminar</t>
  </si>
  <si>
    <r>
      <rPr>
        <b/>
        <sz val="10"/>
        <color theme="1"/>
        <rFont val="Times New Roman"/>
        <family val="1"/>
      </rPr>
      <t>4.Bio-Medical Instrumentation</t>
    </r>
    <r>
      <rPr>
        <sz val="10"/>
        <color theme="1"/>
        <rFont val="Times New Roman"/>
        <family val="1"/>
      </rPr>
      <t xml:space="preserve"> 5.EMI/EMC</t>
    </r>
  </si>
  <si>
    <t xml:space="preserve">Total course credits =    48+ 44 + 45 + 43  = 180 </t>
  </si>
  <si>
    <t>Open Electives: 1.    Bio Medical Engineering</t>
  </si>
  <si>
    <t xml:space="preserve">                             2.    Fuzzy &amp; Neural Networks</t>
  </si>
  <si>
    <t xml:space="preserve">                             3.    Image Processing (not for ECE Students)</t>
  </si>
  <si>
    <t xml:space="preserve">                             4.    Principles of Signals, Systems and Communications (Not for ECE Students)</t>
  </si>
  <si>
    <t xml:space="preserve">                             5.    Electronic Instrumentation (Not for ECE Students)</t>
  </si>
  <si>
    <t>PO-1:</t>
  </si>
  <si>
    <t>Apply Knowledge of Mathematics, Science and Engineering fundamentals in the field of Electronics and Communication and its allied areas.</t>
  </si>
  <si>
    <t>PO-2:</t>
  </si>
  <si>
    <t>Identify, formulate and analyze complex Electronics and Communication Engineering problems using the principles of Mathematics and Engineering Sciences to reach substantiated conclusions.</t>
  </si>
  <si>
    <t>PO-3:</t>
  </si>
  <si>
    <t>Design system components or processes for the solutions of complex Electronics and Communication Engineering problem to meet the needs of public health, safety, societal and environmental issues.</t>
  </si>
  <si>
    <t>PO-4:</t>
  </si>
  <si>
    <t>Conduct experiments by using domain knowledge for analysis, interpretation and synthesis of the Electronics and Communication Engineering problems to provide valid conclusions.</t>
  </si>
  <si>
    <t>PO-5:</t>
  </si>
  <si>
    <t>Use appropriate techniques, resources and modern engineering &amp; IT tools to model and simulate complex Electronics and Communication Engineering problems.</t>
  </si>
  <si>
    <t>PO-6:</t>
  </si>
  <si>
    <t>Apply contextual knowledge to assess societal, health, safety, legal &amp; cultural issues and its consequent responsibilities relevant to Electronics and Communication Engineering practices.</t>
  </si>
  <si>
    <t>PO-7:</t>
  </si>
  <si>
    <t>Apply professional engineering solutions in societal and environmental issues for the sustainable development.</t>
  </si>
  <si>
    <t>PO-8:</t>
  </si>
  <si>
    <t>Apply the principles of professional ethics and responsibilities to social issues.</t>
  </si>
  <si>
    <t>PO-9:</t>
  </si>
  <si>
    <t xml:space="preserve">Function effectively as an individual and as a leader in diverse and multidisciplinary teams. </t>
  </si>
  <si>
    <t>PO-10:</t>
  </si>
  <si>
    <t>Communicate proficiently through presentations and connect a range of audience with an effective oral and written communication.</t>
  </si>
  <si>
    <t>PO-11:</t>
  </si>
  <si>
    <t>Apply the knowledge of Engineering and Management principles to manage projects in multidisciplinary environment.</t>
  </si>
  <si>
    <t>PO-12:</t>
  </si>
  <si>
    <t>Develop and recognize the need for an ability to engage in life- long learning for the changing technological environment.</t>
  </si>
  <si>
    <t>PSO-1:</t>
  </si>
  <si>
    <t>Acquire knowledge required for designing Electronics and Communication systems.</t>
  </si>
  <si>
    <t>PSO-2:</t>
  </si>
  <si>
    <t>Design, simulate and implement essential modules in the areas of Electronic circuits, VLSI, Embedded systems, Communication and Signal processing.</t>
  </si>
  <si>
    <t>POs and PSOs of the Department</t>
  </si>
  <si>
    <t>At the end of the program, the Engineering graduate will be able to</t>
  </si>
  <si>
    <t>Ist YEAR Ist SEMESTER</t>
  </si>
  <si>
    <t xml:space="preserve">Subject Name: English – I </t>
  </si>
  <si>
    <t>CO No.</t>
  </si>
  <si>
    <t>CO</t>
  </si>
  <si>
    <t>PO1</t>
  </si>
  <si>
    <t>PO2</t>
  </si>
  <si>
    <t>PO3</t>
  </si>
  <si>
    <t>PO4</t>
  </si>
  <si>
    <t>PO5</t>
  </si>
  <si>
    <t>PO6</t>
  </si>
  <si>
    <t>PO7</t>
  </si>
  <si>
    <t>PO8</t>
  </si>
  <si>
    <t>PO9</t>
  </si>
  <si>
    <t>PO10</t>
  </si>
  <si>
    <t>PO11</t>
  </si>
  <si>
    <t>PO12</t>
  </si>
  <si>
    <t>PSO1</t>
  </si>
  <si>
    <t>PSO2</t>
  </si>
  <si>
    <t>CO1</t>
  </si>
  <si>
    <t>Develop an understanding how Gandhi grew in introspection and maturity, to emulate G.D.Naidu and take to practical applications; develop the skill of Mind Mapping and Paragraph Writing.</t>
  </si>
  <si>
    <t>CO2</t>
  </si>
  <si>
    <t>Plan for a higher quality of life, strength and sovereignty of a developed nation, to achieve much at a low cost and help the common man like G.R.Gopinadh, apply punctuation</t>
  </si>
  <si>
    <t>CO3</t>
  </si>
  <si>
    <t>Relate the scientific attitude to solve many problems which we find difficult to tackle, develop the skill of Summary writing.</t>
  </si>
  <si>
    <t>CO4</t>
  </si>
  <si>
    <t>Understand to write clearly and logically; relate that all men can come together and avert the peril, develop essay writing skills.</t>
  </si>
  <si>
    <t>CO5</t>
  </si>
  <si>
    <t>Develop thinking scientific phenomena from a different angle and get exposure to poetic expressions; make use of multiple fields of knowledge for social service like Sudha Murthy; apply e-correspondence in professional field.</t>
  </si>
  <si>
    <t>CO6</t>
  </si>
  <si>
    <t>Understand humorous texts and use words for irony; identify and make use of Vijay Bhatkar’s contributions, develop argumentative essay writing skills.</t>
  </si>
  <si>
    <t>Subject Name: Mathematics - I</t>
  </si>
  <si>
    <t>Solve the first order, first degree differential equations and apply the techniques to engineering applications.</t>
  </si>
  <si>
    <t>Solve the higher order differential equations with constant coefficients and apply it to solve physical situations whose behaviour can be described by Linear D.E.</t>
  </si>
  <si>
    <t>Determine Laplace Transforms of various functions and apply it to solve linear ODE with initial conditions.</t>
  </si>
  <si>
    <t>Utilize multivariate differential calculus concepts to determine the extrema of multivariable functions.</t>
  </si>
  <si>
    <t>Solve the linear and non linear partial differential equations of first order.</t>
  </si>
  <si>
    <t>Solve higher order linear partial differential equations with constant coefficients and utilize the method of separation of variables to One dimensional wave, heat and two dimensional Laplace equations.</t>
  </si>
  <si>
    <t>Subject Name: Mathematics – II</t>
  </si>
  <si>
    <t>Solve algebraic, transcendental and simultaneous equations using numerical methods like Bisection, False-Position, Iterative and Newton Raphson method.</t>
  </si>
  <si>
    <t>Construct an interpolating polynomial for the given data and estimate the value of an unknown function at a given point using Newton forward, backward, Gauss forward, backward and Lagrange interpolation formulae</t>
  </si>
  <si>
    <t>Solve the ordinary differential equations numerically using Taylor, Picard, Euler’s and RK methods.</t>
  </si>
  <si>
    <t>Determine Fourier Series of an arbitrary function over a given range.</t>
  </si>
  <si>
    <t>Determine the Fourier Transform, sine, cosine transforms and Inverse Fourier transforms of given function and evaluate integrals using Fourier integral theorem.</t>
  </si>
  <si>
    <t>Determine the Z-transform and inverse Z-transform of given function and utilize them to solve difference equations.</t>
  </si>
  <si>
    <t>Subject Name: Engineering Physics</t>
  </si>
  <si>
    <t>Understand the concepts of thinfilm interference and distinguish different types of diffraction by applying them in the calculation of resolving power of optical instruments. Explain the types of polarization and their conversion using wave plates.</t>
  </si>
  <si>
    <t>Learn the principles of working of laser systems and apply them in fiber optic communications. Describe the structural properties of materials.</t>
  </si>
  <si>
    <t>Explain the response of materials to external electric and magnetic fields. Understand the characteristics and applications of superconductivity.</t>
  </si>
  <si>
    <t>Interpret the basics of architectural acoustics and understand the basic principles of electro-magnetic fields through Maxwell's Equations.</t>
  </si>
  <si>
    <t>Explain and apply the fundamentals of Quantum Mechanics in free electron theory and band theory to study the conduction mechanism of electrons in solids.</t>
  </si>
  <si>
    <t>Infer the mechanism of electrical conduction in solids, especially the semiconductors which are the basic materials for electronic devices.</t>
  </si>
  <si>
    <t>Subject Name: Professional Ethics and Human Values</t>
  </si>
  <si>
    <t xml:space="preserve">Apply the moral template inculcating the core human values for transformation into an ethical human being  </t>
  </si>
  <si>
    <t>Utilize the principles of engineering ethics for  development of professionalism and professional competencies and also to solve moral dilemmas</t>
  </si>
  <si>
    <t>Explain and understand accountability, engineering codes and experimental nature of engineering.</t>
  </si>
  <si>
    <t xml:space="preserve">Evaluate the responsibility and accountability of a professional engineer  towards design, operation, safety, by adopting risk benefit analysis </t>
  </si>
  <si>
    <t xml:space="preserve">Judge issues pertaining to individual rights, collegiality, moral dilemmas and conflicts while discharging their professional duties </t>
  </si>
  <si>
    <t>Analyse cross cultural issues in different ethical domains by acquiring knowledge on intellectual property rights in the context of globalization</t>
  </si>
  <si>
    <t>Subject Name:  Engineering Drawing</t>
  </si>
  <si>
    <t>Make use of graphic representation as per standards and to construct polygons, ellipse and scales.</t>
  </si>
  <si>
    <t>Identify and draw the orthographic projection of points &amp; straight lines placed in various quadrants</t>
  </si>
  <si>
    <t>Identify and draw the projection of straight lines inclined to both the planes</t>
  </si>
  <si>
    <t>Identify and draw the projection of planes inclined to both the planes.</t>
  </si>
  <si>
    <t>Plan and draw the projection of solids in different positions &amp; inclined to one of the planes.</t>
  </si>
  <si>
    <t>Interpret orthographic and isometric views of objects.</t>
  </si>
  <si>
    <t>Lab Name: English - Communication Skills Lab-1</t>
  </si>
  <si>
    <t>Identify and pronounce vowel sounds, make use of expressions for greeting, taking leave and for introducing.</t>
  </si>
  <si>
    <t>Identify and pronounce diphthongs, make use of expressions for asking and giving information.</t>
  </si>
  <si>
    <t>Identify and pronounce consonants make use of expressions for inviting, accepting and declining invitations.</t>
  </si>
  <si>
    <t>Make use of expressions for giving commands, instructions, requests, appropriate syllable and accent.</t>
  </si>
  <si>
    <t>Identify different tones in connected speech and make use of expressions for giving suggestions, opinions.</t>
  </si>
  <si>
    <t xml:space="preserve">Lab Name: Engineering Physics Laboratory </t>
  </si>
  <si>
    <t>Determine the elastic modulus of given material and Moments of inertia of various types of pendulums.</t>
  </si>
  <si>
    <t>Operate optical instruments (Spectrometer and travelling microscope) to understand principles of interference and diffraction of light.</t>
  </si>
  <si>
    <t>Understand the modes of mechanical vibrations and determine their frequency.</t>
  </si>
  <si>
    <t>Apply tangent law to study the variation of magnetic fields due to current carrying conductors.</t>
  </si>
  <si>
    <t>Estimate the Energy band gap, thermal coefficients of resistance for semiconductors and understand the volt -ampere characteristics of diodes.</t>
  </si>
  <si>
    <t>Lab Name:  Engineering Workshop&amp; IT Workshop</t>
  </si>
  <si>
    <t>Select tools required for getting required shape and size of the object and Compare process of least wastage of material and economy in process.</t>
  </si>
  <si>
    <t>Prepare various joints with the available work materials i.e with wood, M.S flats.</t>
  </si>
  <si>
    <t>Understand and connects different circuits in house wiring. Further, Identify parts/peripherals of CPU, experiment with system assembling, disassembling, OS installation and summarize Linkers, Loaders, Assemblers, Interpreters.</t>
  </si>
  <si>
    <t>Experiment with Network configuration, Soft ware installation, Internet, Trouble shooting.</t>
  </si>
  <si>
    <t>Make use of MS-WORD, EXCEL, POWER POINT and ACCESS to prepare different types of documents.</t>
  </si>
  <si>
    <t>I st YEAR IInd SEMESTER</t>
  </si>
  <si>
    <t xml:space="preserve">Subject Name:  English – II </t>
  </si>
  <si>
    <t>Identify the proposed technology as it serves the human instead of making him the servant, the achievements of Bose to start his own original work, develop writing official letters</t>
  </si>
  <si>
    <t>Understand that the climate must be preserved and maintained, follow Babha’s achievements, and make his own experiments, develop letters of application, CV</t>
  </si>
  <si>
    <t>Make use of modern technologies and adopt the applications like nano-technology, apply e-correspondence in professional field.</t>
  </si>
  <si>
    <t>Understand that water is the elixir of life, development is impossible without scientific research, develop official reports, technical report writing.</t>
  </si>
  <si>
    <t>Develop to work hard with devotion and dedication, appreciate the art of writing a short story and trying his hand at it, develop note making, telephone conversation</t>
  </si>
  <si>
    <t>Understand the advantages of work, overcome their personal problems and address themselves to national and other problems, describe objects and processes</t>
  </si>
  <si>
    <t>Subject Name: Mathematics – III</t>
  </si>
  <si>
    <t>Determine the rank of a matrix and Solve linear system of equations using Rank and iterative methods</t>
  </si>
  <si>
    <t>Determine Eigen values and Eigen vectors of a matrix and apply the concept to examine the nature of quadratic forms</t>
  </si>
  <si>
    <t>Explain double and triple integrals and apply them to determine length; area and volume of revolution</t>
  </si>
  <si>
    <t>Examine the properties of Beta and Gamma functions and apply them to solve improper integrals.</t>
  </si>
  <si>
    <t>Apply vector differential operator on scalar and vector point functions and determine directional derivative, angle between two surfaces.</t>
  </si>
  <si>
    <t>Determine the work done using Line Integrals and evaluate line, surface and volume integrals using Green’s Theorem, Stoke’s Theorem and Gauss Divergence theorem.</t>
  </si>
  <si>
    <t>Subject Name: Engineering Chemistry</t>
  </si>
  <si>
    <t>Gain knowledge about chemistry of hard water-boiler troubles and modern methods of softening of hard water</t>
  </si>
  <si>
    <t>Make use of electrochemical reactions in understanding the construction and working of batteries and fuel cells</t>
  </si>
  <si>
    <t>Classify corrosion, its causes and modern control methods</t>
  </si>
  <si>
    <t xml:space="preserve">Understand the preparation, properties, advantages and limitations of plastic materials and relate the ideas to engineering applications </t>
  </si>
  <si>
    <t>Compare and relate the advantages, limitations of different fuels with the computational air requirements for combustion</t>
  </si>
  <si>
    <t>Utilize fundamentals of applied chemistry to acquire knowledge of advanced materials and their applications.</t>
  </si>
  <si>
    <t>Subject Name:  Engineering Mechanics</t>
  </si>
  <si>
    <t>Understand the concepts of moment, friction and its applications</t>
  </si>
  <si>
    <t>Analyze the given physical problem for finding the unknown reaction forces by using equilibrium equations &amp; graphical method</t>
  </si>
  <si>
    <t>Determine the centroid and centre of gravity of the given plane area and solid body</t>
  </si>
  <si>
    <t>Estimate area and mass moment of inertia of a plane area and solid body</t>
  </si>
  <si>
    <t>Evaluate the displacement, velocity and acceleration of a particle subjected to rectilinear and curvilinear motion &amp; methods of representing plane motion</t>
  </si>
  <si>
    <t>Apply work eneregy principle, impulse momentum principle for connected systems</t>
  </si>
  <si>
    <t>Subject Name: Computer Programming</t>
  </si>
  <si>
    <t>Explain the working of Computer hardware and illustrate algorithm and a flowchart design for a given problem in C.</t>
  </si>
  <si>
    <t>Make use of different operators in C by understanding programming structures.</t>
  </si>
  <si>
    <t>Demonstrate Modular programming for recursive solution formulation.</t>
  </si>
  <si>
    <t>Make use of pointers for dynamic memory allocation.</t>
  </si>
  <si>
    <t xml:space="preserve">Choose user defined data types including structures and unions to solve problems. </t>
  </si>
  <si>
    <t>Classify the concepts in files based on input and output.</t>
  </si>
  <si>
    <t>Subject Name: Network Analysis</t>
  </si>
  <si>
    <t xml:space="preserve">Apply the basic concepts and laws to electrical circuits using network reduction techniques.                                                                                                       </t>
  </si>
  <si>
    <t xml:space="preserve">Analyze the behaviour of RLC networks for sinusoidal excitations                                                                    </t>
  </si>
  <si>
    <t xml:space="preserve"> Summarize the concepts of magnetic coupled circuits and analyze the concept of resonance for the performance of RLC circuits</t>
  </si>
  <si>
    <t xml:space="preserve">Simplify electrical networks by using principles of network theorems                                                                                                </t>
  </si>
  <si>
    <t xml:space="preserve">Determine the parameters of two port networks            </t>
  </si>
  <si>
    <t>Lab Name: Engineering Chemistry Laboratory</t>
  </si>
  <si>
    <t xml:space="preserve">Lab Name: English Communication Skills Lab -2 </t>
  </si>
  <si>
    <t>Develop to participate in interviews confidently.</t>
  </si>
  <si>
    <t>Lab Name: Computer Programming Lab</t>
  </si>
  <si>
    <t>Illustrate flowchart and algorithm to the given problem and make use of basic Structure of the C-programming, declaration and usage of variables.</t>
  </si>
  <si>
    <t>Build C programs using different types of operators, conditional, iterative statements to solve real time problems.</t>
  </si>
  <si>
    <t>Develop C programs using arrays, strings and functions concept.</t>
  </si>
  <si>
    <t>Make use of pointers and dynamic memory management functions to implement C-programs.</t>
  </si>
  <si>
    <t>Utilize files concept to show input and output of files in C and user defined data types including structures and unions to solve problems.</t>
  </si>
  <si>
    <t>Develop skills for technical documentation as well as exploration for any project/research which they do at later stages.</t>
  </si>
  <si>
    <t>Execute experiments through simulations which are difficult to do in the real laboratories either because of their risk and/or high cost of the equipment.</t>
  </si>
  <si>
    <t>Inculcate basic scientific concepts through a virtual studying and learning environment within short duration of time.</t>
  </si>
  <si>
    <t>Develop ideas logically and forecefully  using appropriate language in group discussion.</t>
  </si>
  <si>
    <t>Develop language skills for presentation with confidence, clarity and conviction.</t>
  </si>
  <si>
    <t>Develop conversational skills, Telephone ettiquette, making a small talk.</t>
  </si>
  <si>
    <t>Interpret non verbal symbols in communication.</t>
  </si>
  <si>
    <t>Estimate the amount of Ferric Iron in the sample using Potassium Dichromate.</t>
  </si>
  <si>
    <t>Perform Experiments with instruments such as conductometer, pH meter to acquire skills ofconductometric titrationsand chemical analysis.</t>
  </si>
  <si>
    <t>Apply the principles of complexometric titrations to determine hardness of water, amount of Zinc and Copper using EDTA in the given samples.</t>
  </si>
  <si>
    <t>Demonstrate an understanding of redox titrations like permanganometry and estimation of vitamin c in different samples.</t>
  </si>
  <si>
    <t>Make use of experimental skills for volumetric titrations and perform acid - base  titrations using indicators.</t>
  </si>
  <si>
    <t xml:space="preserve">Evaluate the transient response of electrical networks for different types of excitations.                                                                                        </t>
  </si>
  <si>
    <t>COURSE OUTCOMES (COs) and CO-POs/PSOs mapping of Ist Year</t>
  </si>
  <si>
    <t>IInd YEAR Ist SEMESTER</t>
  </si>
  <si>
    <t>Learn the concepts of Managerial Economics and utilize the demand forecasting methods to predict demand of a product</t>
  </si>
  <si>
    <t>Make use of Production function &amp; economies of scale and assess the BEP of their own business</t>
  </si>
  <si>
    <t>Understand the concepts of competitive market situations</t>
  </si>
  <si>
    <t>Classify the types of business organizations and identify the stages of business cycles to improve the organizations</t>
  </si>
  <si>
    <t>Analyze accounting concepts to prevent loss for the organization</t>
  </si>
  <si>
    <t>Identify the sources of raising capital for business undertaking</t>
  </si>
  <si>
    <t>Outline the basic concepts of semiconductor physics</t>
  </si>
  <si>
    <t>Understand the concept of formation of a p-n junction and the construction of different diodes</t>
  </si>
  <si>
    <t>Analyze the working of rectifiers and filters with relevant expressions</t>
  </si>
  <si>
    <t>Understand the operation and analyze the characteristics of BJT and FET in different configurations</t>
  </si>
  <si>
    <t>Apply proper biasing and stabilization methods to BJT and FET circuits</t>
  </si>
  <si>
    <t>Analyze BJT and FET amplifier circuits using small signal low frequency model</t>
  </si>
  <si>
    <t>Analyze various recursive algorithms and interpret different searching &amp; sorting techniques</t>
  </si>
  <si>
    <t>Explain the operations of stack and queue and extend their applications.</t>
  </si>
  <si>
    <t>Illustrate list representation models in various types of applications</t>
  </si>
  <si>
    <t>Construct a binary tree by using different linear data structures stacks and linked lists and Examine their operations</t>
  </si>
  <si>
    <t>Build a binary search tree and relate its various tree traversal techniques</t>
  </si>
  <si>
    <t>Summarize the concepts of graph representaions, graph traversals and spanning trees</t>
  </si>
  <si>
    <t>Outline global environmental challenges,initiatives towards sustainable development, understand the concept of the ecosystem and its importance</t>
  </si>
  <si>
    <t>Demonstrate an understanding about natural resourcesand recognize the need to conserve them</t>
  </si>
  <si>
    <t>Explain biodiversity,identify threats to biodiversity and the conservation methods</t>
  </si>
  <si>
    <t>Categorizeand explain different types pollution, their causes, impacts, control measures and waste management practices</t>
  </si>
  <si>
    <t>Identify social issues pertaining to environmentand gain knowledge about various environmental legislations</t>
  </si>
  <si>
    <t>Examine and understand the concept of environmental impact assessment, environmental audit and its importance</t>
  </si>
  <si>
    <t>Classify different types and operations on signals. Build the analogy between vectors and signals to develop the Fourier series concept</t>
  </si>
  <si>
    <t>Apply the Fourier concept to analyze the spectral characteristics for different classes of signals</t>
  </si>
  <si>
    <t>Analyze the process of sampling, its effects and reconstruction of signal from its samples</t>
  </si>
  <si>
    <t>Analyze the process of convolution to examine the response of LTI systems</t>
  </si>
  <si>
    <t>Apply the Laplace transform to analyze continuous LTI systems</t>
  </si>
  <si>
    <t>Apply the Z- transform to analyze DT LTI systems using the concept of ROC</t>
  </si>
  <si>
    <t>Summarize the principle of electromechanical energy conversion of single excited and multi excited machines.</t>
  </si>
  <si>
    <t>Outline the principle of operation, constructional details and operational characteristics of DC generators.</t>
  </si>
  <si>
    <t>Illustrate the principle and characteristics of DC motors, starting and speed control methods of DC motors.</t>
  </si>
  <si>
    <t>Develop the equivalent circuit and evaluate the performance of transformers.</t>
  </si>
  <si>
    <t>Analyze the torque – slip characteristics and starting methods of 3-Ø induction motor.</t>
  </si>
  <si>
    <t>Outline the principle of operation of single phase induction motor, shaded pole motor, capacitor motor and AC servo motor.</t>
  </si>
  <si>
    <t>Analyze the characteristicsof P-N junction diode and Zenerdiode. Build the rectifier circuits and regulator circuits using diode</t>
  </si>
  <si>
    <t>Analyze the operation and characteristics of BJT and FET in different configurations, which can be used in the design of amplifiers</t>
  </si>
  <si>
    <t>Understand the operation of unipolar junction transistor by examining UJT for its characteristics</t>
  </si>
  <si>
    <t>Design the biasing circuits for transistor</t>
  </si>
  <si>
    <t>Design amplifier circuits using BJT and FET. Find the frequency response of amplifier to determine its bandwidth</t>
  </si>
  <si>
    <t>Analyze the circuits using Kirchhoff’s voltage &amp; current laws, node analysis and network theorems</t>
  </si>
  <si>
    <t>Determine the transient responses of simple circuits with capacitors and inductors</t>
  </si>
  <si>
    <t>Determine the frequency responses of circuits containing capacitors and inductors</t>
  </si>
  <si>
    <t>Determine the performance of a single phase transformer by conducting Open Circuit (O.C) and Short Circuit (SC) tests</t>
  </si>
  <si>
    <t>Analyze the performance characteristics of 3ɸ Induction Motor, DC shunt motor and DC shunt generator</t>
  </si>
  <si>
    <t>IInd YEAR IInd SEMESTER</t>
  </si>
  <si>
    <t>Design and analyze small signal high frequency amplifiers using BJT and FET</t>
  </si>
  <si>
    <t>Design and Analyze multistage amplifiers</t>
  </si>
  <si>
    <t>Design different types of feedback amplifiers</t>
  </si>
  <si>
    <t>Interpret the condition for oscillations in oscillators and design different types of oscillators</t>
  </si>
  <si>
    <t>Examine different types of power amplifiers and compare them in terms of efficiency</t>
  </si>
  <si>
    <t>Analyze and compare different Tuned amplifiers</t>
  </si>
  <si>
    <t>Appraise the practices of management concepts in the business environment and evaluate various types of organization structures.</t>
  </si>
  <si>
    <t>Identify the production management practices and distinguish the different stock levels of an organization.</t>
  </si>
  <si>
    <t>Prepare an appropriate marketing mix and determine the recruitment process in global competitive environment.</t>
  </si>
  <si>
    <t>Evaluate the project process on the basis of costs and time.</t>
  </si>
  <si>
    <t>Recognize and analyze the strategies of the firm and can re discover the SWOT of themselves.</t>
  </si>
  <si>
    <t>Understand and develop the contemporary management practices such as MIS, MRP, TQM,ERP, BPO and assess the changing business environment.</t>
  </si>
  <si>
    <t>Estimate the nondeterministic parameters with the knowledge of distribution and density functions of the probability</t>
  </si>
  <si>
    <t>Analyze the random data by computing the various moments</t>
  </si>
  <si>
    <t>Examine the behavior of combination of the random variables by extending the concept of the single random variable to multiple case</t>
  </si>
  <si>
    <t>Understand the Temporal characteristics of the Random processes</t>
  </si>
  <si>
    <t>Determine the behavior of the Random processes in spectral domain</t>
  </si>
  <si>
    <t>Analyze the LTI systems with stationary random process as input in the presence of different types of noise</t>
  </si>
  <si>
    <t>Represent signed binary numbers using different number systems and binary codes</t>
  </si>
  <si>
    <t>Apply Boolean algebra, K-maps and Tabular method to minimize logic functions</t>
  </si>
  <si>
    <t>Make use of combinational circuits to implement combinational logic functions</t>
  </si>
  <si>
    <t>Develop combinational circuits using PLD’s</t>
  </si>
  <si>
    <t>Construct sequential circuits like counters and registers using flip-flops</t>
  </si>
  <si>
    <t>Model the minimized Finite State Machines by using state diagrams</t>
  </si>
  <si>
    <t>Determine steady Electric and magnetic fields using various laws for different configurations.</t>
  </si>
  <si>
    <t xml:space="preserve">   -</t>
  </si>
  <si>
    <t xml:space="preserve">    -</t>
  </si>
  <si>
    <t xml:space="preserve">      -</t>
  </si>
  <si>
    <t xml:space="preserve">       -</t>
  </si>
  <si>
    <t xml:space="preserve">        -</t>
  </si>
  <si>
    <t>Apply the Maxwell equations to analyze the time varying behaviour of EM waves.</t>
  </si>
  <si>
    <t>Analyse the uniform plane wave characteristics in different media.</t>
  </si>
  <si>
    <t>Examine the wave characteristics for normal and oblique incidence and derive the relation for the power flow mechanism.</t>
  </si>
  <si>
    <t>Classify different types of transmission lines based on primary and secondary constants.</t>
  </si>
  <si>
    <t xml:space="preserve"> -</t>
  </si>
  <si>
    <t>Derive the input impedance relations for different transmission lines and interpret the same with the smith chart.</t>
  </si>
  <si>
    <t>Understanding of the basic concepts of analog communication system. Explain the methods of generations and detection of AMPLITUDE MODULATION(AM) signals</t>
  </si>
  <si>
    <t>Apply the Principles of AM to analyze DSB SC,SSB ,VSB modulation and detection techniques</t>
  </si>
  <si>
    <t>Explain the concepts of angle modulation schemes ,Generation and detection of frequency modulated signals. Comparison of relative advantages and disadvantages FM over AM</t>
  </si>
  <si>
    <t>Derive &amp; estimate different types of noise in various analog communication systems.</t>
  </si>
  <si>
    <t>Build &amp; construct AM ,FM transmitters and Receivers. Analyze the performance</t>
  </si>
  <si>
    <t>Understanding about performance of analog pulse communication systems .Generation and detection of PAM,PDM,PPM techniques</t>
  </si>
  <si>
    <t>Design and analyze various amplifiers ( Multi stage amplifiers and Single tuned amplifier)</t>
  </si>
  <si>
    <t>Design and analyze various oscillators( RC phase shift oscillator and Colpitt’s oscillator)</t>
  </si>
  <si>
    <t>Design and analyze feedback amplifiers ( voltage series and current shunt feedback amplifiers)</t>
  </si>
  <si>
    <t>Design and analyze power amplifiers (Class A and Class B complimentary symmetry )</t>
  </si>
  <si>
    <t>Become expert with computer skills ( Multisim, OrCAD Pspice and Capture) for the analysis and design of circuits</t>
  </si>
  <si>
    <t>Apply tools like MATLAB and Simulink for the functionality of analog modulation and demodulation environment</t>
  </si>
  <si>
    <t>Analyze the concepts, wiring and simulate Amplitude modulation and Demodulation process in Communication.</t>
  </si>
  <si>
    <t>Interpret various Frequency modulation and Demodulation process and its applications</t>
  </si>
  <si>
    <t>Analyze the concepts and simulate analog pulse modulation techniques.</t>
  </si>
  <si>
    <t>Design using hardware AGC, Pre-Emphasis and De-Emphasis circuits to analyze its response</t>
  </si>
  <si>
    <t>IIIrd YEAR Ist SEMESTER</t>
  </si>
  <si>
    <t xml:space="preserve"> CO No.</t>
  </si>
  <si>
    <t>Understand the response of different Linear wave shaping circuits like LPF and HPF to various inputs</t>
  </si>
  <si>
    <t>Determine the response of the different Non-Linear wave shaping circuits like Clippers and Clampers</t>
  </si>
  <si>
    <t>Distinguish the constructional differences between Logic gates in various logic families</t>
  </si>
  <si>
    <t>Analyze different types of multi vibrators and their design procedures</t>
  </si>
  <si>
    <t>Understand the operation of different time base generators</t>
  </si>
  <si>
    <t>Learn Principles of synchronization and frequency division and to understand the Sampling gates</t>
  </si>
  <si>
    <t>Utilize basic circuits to realize IC 741 Op-Amp</t>
  </si>
  <si>
    <t>Understand the characteristics of Op-Amps and apply them for the measurement of design compensating circuits</t>
  </si>
  <si>
    <t>Make use of linear and non linear characteristics of Op-Amp in building applications</t>
  </si>
  <si>
    <t>Understand the concepts of active filters, multipliers and modulators</t>
  </si>
  <si>
    <t>Understand the basic architecture of IC 555 timer and IC 565, IC 566 to design PLL’s and Oscillators.</t>
  </si>
  <si>
    <t>Compare and contrast DAC and ADC based techniques and specifications</t>
  </si>
  <si>
    <t>Measure the overall transfer function of the physical systems by mathematical modeling,</t>
  </si>
  <si>
    <t>Determine the overall transfer function of the physical systems by block diagram algebra and signal flow graph methods</t>
  </si>
  <si>
    <t>Evaluate the time response specifications of second order systems and its error constants</t>
  </si>
  <si>
    <t>Analyze absolute and relative stability of LTI systems using Routh’s stability criterion and the Root locus method</t>
  </si>
  <si>
    <t>Analyze the stability of LTI systems using frequency response methods by using Lag, Lead, Lag-Lead compensators to improve system performance from Bode diagrams</t>
  </si>
  <si>
    <t>Develop the state space models to solve time invariant state equations and understanding the concepts of controllability and observability</t>
  </si>
  <si>
    <t>Develop the internal circuits for different digital operations and model them using hardware description languages like VHDL</t>
  </si>
  <si>
    <t>Make use of EDA tools of VHDL in building a digital module using synthesis approach</t>
  </si>
  <si>
    <t>Utilize PLA,PAL and PROM in understanding complex digital design modules and code converters</t>
  </si>
  <si>
    <t>Understand the electrical behavior of CMOS both in static and dynamic conditions.</t>
  </si>
  <si>
    <t>Construct a Digital design module such as the combinational and sequential in real time applications.</t>
  </si>
  <si>
    <t>Extend the digital operations using digital ICs and understand the implementation of complex circuits using EDA tools</t>
  </si>
  <si>
    <t>Understand the radiation mechanism of an antenna and identify the basic antenna parameters</t>
  </si>
  <si>
    <t>Apply Maxwell’s equations to quantify the fields radiated by different types of thin linear wire antennas</t>
  </si>
  <si>
    <t>Distinguish various types of antenna Arrays</t>
  </si>
  <si>
    <t>Construct and analyze non resonant antennas and Broad band antennas</t>
  </si>
  <si>
    <t>Analyze UHF, Microwave antennas and assess antenna performance by suitable measurement technique.</t>
  </si>
  <si>
    <t>Identify the characteristics of radio wave propagation</t>
  </si>
  <si>
    <t>Design the various linear and nonlinear wave shaping circuits</t>
  </si>
  <si>
    <t>Justify that the transistor acts as a switch</t>
  </si>
  <si>
    <t>Design and test bistable, monostable and astable multivibrators</t>
  </si>
  <si>
    <t>Make use of different time base generators to generate sweep signal</t>
  </si>
  <si>
    <t>Understand sampling gates and to design NAND and NOR gates using various logic families</t>
  </si>
  <si>
    <t>Learn ICs – IC 723, IC 7805, IC 7902, IC 7912 – functioning, parameters and Specifications.</t>
  </si>
  <si>
    <t>Analyze and design various applications using Op-amp</t>
  </si>
  <si>
    <t>Realize analog active filters, oscillators and Schmitt trigger using Op-amp</t>
  </si>
  <si>
    <t>Design monostable and astable multivibrators using Schmitt trigger circuit</t>
  </si>
  <si>
    <t>Realize voltage regulator IC 7805,7809,7912 using IC 723</t>
  </si>
  <si>
    <t>Develop data flow, behavioral and structural models for digital circuits</t>
  </si>
  <si>
    <t>Simulate VHDL models of digital circuits using CAD tool</t>
  </si>
  <si>
    <t>Analyze the subsystems/ modules using CAD tool</t>
  </si>
  <si>
    <t>Determine the necessary requirements for emulating the outputs on FPGAs</t>
  </si>
  <si>
    <t>Implement and test simple digital circuits on FPGA</t>
  </si>
  <si>
    <t>Recall and relate the real property law with Intellectual property law</t>
  </si>
  <si>
    <t>Outline the subject matters of copyright and could able to demonstrate the registration procedure and infringement consequences</t>
  </si>
  <si>
    <t>Make use of Rights and Limitations under Patent Law and could make new inventions and developments in Patent Law</t>
  </si>
  <si>
    <t>Understand the Trade Mark Registration Process, maintenance, Inter parties Proceedings, Infringement, Ownership of Trade Mark and Litigations</t>
  </si>
  <si>
    <t>Utilize maintaining Trade Secret, Physical Security, Employee Access Limitation, Employee Confidentiality Agreement of Trade Secret Law</t>
  </si>
  <si>
    <t>Understand the concepts of the Cyber Law, Cyber Crime, E-commerce, Data Security, Confidentiality, Privacy and International aspects of Computer and Online Crime</t>
  </si>
  <si>
    <t>IIIrd YEAR IInd SEMESTER</t>
  </si>
  <si>
    <t>Comprehend the architecture, addressing modes and instruction set of various 16 bit microprocessors (8086, 8088).</t>
  </si>
  <si>
    <t>Apply assembly language programming skills to perform arithmetic, logical and string operations with 8086.</t>
  </si>
  <si>
    <t>Develop applications involving interfacing of various peripherals with 8086 microprocessor.</t>
  </si>
  <si>
    <t>Appraise the architecture, addressing modes and instruction set of 80386 and 80387 Co-processor.</t>
  </si>
  <si>
    <t>Design microcontroller based standalone applications for societal needs.</t>
  </si>
  <si>
    <t>Illustrate the features and architecture of 16C61/71 PIC microcontroller and ARM processor.</t>
  </si>
  <si>
    <t>Examine the properties of discrete – time (DT) systems and in particular of Linear - Time Invariant systems, and solve Linear constant coefficient difference equations to obtain the response of a DT system to a given input.</t>
  </si>
  <si>
    <t>Apply spectral estimation tools like Discrete Fourier Series (DFS) and Discrete Fourier Transform (DFT) and demonstrate Fast Fourier Transform algorithm for faster computation of DFT.</t>
  </si>
  <si>
    <t>Apply Z - Transform to obtain the response of a DT system and its transfer function, and develop different realizations of Finite Impulse Response (FIR) and Infinite Impulse Response (IIR) filters.</t>
  </si>
  <si>
    <t>Design IIR and FIR filters to meet specific filtering criteria and compare the characteristics of IIR and FIR filters.</t>
  </si>
  <si>
    <t>Analyze the basics of Multirate Digital Signal Processing, and design interpolators and decimators to implement Sampling Rate conversion.</t>
  </si>
  <si>
    <t>Outline the architecture of programmable Digital Signal processors</t>
  </si>
  <si>
    <t>Illustrate the various types of pulse digital modulation techniques.</t>
  </si>
  <si>
    <t>Explain band pass digital modulation and demodulation techniques such as binary and M-ary schemes.</t>
  </si>
  <si>
    <t>Determine the probability of error for various digital modulation techniques like ASK, FSK,QPSK.</t>
  </si>
  <si>
    <t>Evaluate the channel capacity of discrete and analog channels using information theory.</t>
  </si>
  <si>
    <t>Compare different error control coding schemes for the reliable transmission of digital information over the channel.</t>
  </si>
  <si>
    <t>Examine the design aspects of a digital communication system</t>
  </si>
  <si>
    <t>Analyze the field components in rectangular wave guides</t>
  </si>
  <si>
    <t>Analyze the field components in circular wave guides &amp; Cavity resonators</t>
  </si>
  <si>
    <t>Examine different types waveguide junctions and components</t>
  </si>
  <si>
    <t>Compare and Explain various microwave oscillators and amplifiers</t>
  </si>
  <si>
    <t>Analyze the slow wave structures and cross field devices</t>
  </si>
  <si>
    <t>Experiment with and Evaluate wave guide parameters using microwave bench</t>
  </si>
  <si>
    <t>Apply the electronic principles to medicine and summarize the origin of Bioelectric potentials such as ECG, EEG and EMG</t>
  </si>
  <si>
    <t>Understand the Biomedical applications of Electrodes and Transducers</t>
  </si>
  <si>
    <t>Develop the Cardiovascular and Respiratory Measuring Devices</t>
  </si>
  <si>
    <t>Construct the various patient monitoring and therapeutic Instruments</t>
  </si>
  <si>
    <t>Make use of Imaging and Biotelemetry equipment for solving the health care disorders</t>
  </si>
  <si>
    <t>Interpret the use of Biopotential amplifiers, recorders and isolated power distribution system</t>
  </si>
  <si>
    <t>Develop basic assembly language programs based on arithmetic, logical, and shift operations using 8086 microprocessor</t>
  </si>
  <si>
    <t>Develop Dos/Bios programming using 8086 micro processor</t>
  </si>
  <si>
    <t>Develop assembly language programs based on string instructions using 8086 microprocessor</t>
  </si>
  <si>
    <t>Interface 8086 microprocessor and 8051 microcontroller with I/O and other devices.</t>
  </si>
  <si>
    <t>Develop parallel and serial communication using 8051 micro controllers.</t>
  </si>
  <si>
    <t>Demonstrate various pulse digital modulation techniques such as Pulse code modulation and Differential PCM.</t>
  </si>
  <si>
    <t>Identify the need for time division multiplexing.</t>
  </si>
  <si>
    <t>Analyze various digital modulation techniques like PSK,FSK.</t>
  </si>
  <si>
    <t>Design various error control coding techniques.</t>
  </si>
  <si>
    <t>Apply suitable modulation schemes and coding for various applications.</t>
  </si>
  <si>
    <t>Apply DSP tools such as Matlab and Code Composer Studio to analyze discrete systems and design digital filters.</t>
  </si>
  <si>
    <t>Demonstrate the concepts of linear convolution, circular convolution and their relationship and fast fourier transform.</t>
  </si>
  <si>
    <t>Analyze and Develop basic FIR and IIR digital filters</t>
  </si>
  <si>
    <t>Experiment with tools like power spectral density and Fourier series</t>
  </si>
  <si>
    <t>Understand the basic knowledge and working of trainer kit TMS320C6713 DSP Processors</t>
  </si>
  <si>
    <t xml:space="preserve"> Outline the important concepts to gain factual knowledge.</t>
  </si>
  <si>
    <t>Organise the presentation and disseminate ideas effectively with good communication skills.</t>
  </si>
  <si>
    <t>Develop self learning &amp; time management skills to engage in continuous learning.</t>
  </si>
  <si>
    <t>Synthesize and reflect on to show the depth of knowledge in a compelling, well structured and professional behaviour.</t>
  </si>
  <si>
    <t>Develop writing skills with clarity of thought and expression.</t>
  </si>
  <si>
    <t>IVth YEAR Ist SEMESTER</t>
  </si>
  <si>
    <t>Understand the various fabrications steps of IC and come across basic electrical properties of MOSFET</t>
  </si>
  <si>
    <t>Apply the concept of design rules during the layout of a circuit</t>
  </si>
  <si>
    <t>Make use of the basic circuit concepts of MOS Devices to understand the effect of scaling on device parameters</t>
  </si>
  <si>
    <t>Outline the System considerations and general considerations of subsystem design processes</t>
  </si>
  <si>
    <t>Summarize the VLSI Design issues on power calculations, clock mechanisms and mixed signal design</t>
  </si>
  <si>
    <t>Understand FPGA design implementation process and implement design examples like Stack, Queue and Shift register using VHDL</t>
  </si>
  <si>
    <t>Classify various Networks Reference models and Examples of Networks.</t>
  </si>
  <si>
    <t>Apply the Transmission Media to transfer the data from one network to another .</t>
  </si>
  <si>
    <t>Experiment with CRC and Hamming code concepts for error detection and corrections then contrast Data link protocols for Data rate.</t>
  </si>
  <si>
    <t>Choose Routing algorithms for accurate data transmission and congestion control.</t>
  </si>
  <si>
    <t>Analyze Transport layer protocols and services for connection management.</t>
  </si>
  <si>
    <t>Utilize the Network Security concepts and Configure the Application layer protocols and services.</t>
  </si>
  <si>
    <t>Understand the fundamental concepts and applications of Digital Image Processing and apply different transforms on images useful for image processing applications</t>
  </si>
  <si>
    <t>Apply spatial and frequency domain filtering on images and analyze the relationship between filtering in spatial and frequency domains</t>
  </si>
  <si>
    <t>Evaluate different Image restoration and reconstruction techniques</t>
  </si>
  <si>
    <t>Analyze different color models and color conversions in color image processing</t>
  </si>
  <si>
    <t>Analyze different Image compression and Watermarking techniques and outline the concepts of Wavelets and multi-resolution processing</t>
  </si>
  <si>
    <t>Understand different morphological operations and image segmentation techniques</t>
  </si>
  <si>
    <t>Outline the architecture, the performance measurement of a modern computer and Make use of the algorithms related to fixed-point and floating-point arithmetic</t>
  </si>
  <si>
    <t>Extend the knowledge of registers, instructions and addressing modes in understanding the architecture of a digital computer</t>
  </si>
  <si>
    <t>Summarize the Micro Programmed Control unit</t>
  </si>
  <si>
    <t>Classify cache memories, Auxiliary, Associative and virtual memory in hierarchical memory system</t>
  </si>
  <si>
    <t>Compare and Contrast different methods for computer I/O</t>
  </si>
  <si>
    <t>Classify various methods of pipelining, vector processing, parallel processing and multiprocessors</t>
  </si>
  <si>
    <t>Understand and identify the basics and the usage of frequencies in radars to use them in wars</t>
  </si>
  <si>
    <t>Classify the Radars on the basis of their functioning and extracting the target parameters</t>
  </si>
  <si>
    <t>Apply the concept of Doppler effect in MTI &amp; PDRs and utilize radar in tracking targets by estimating the error signals in the case of servo systems</t>
  </si>
  <si>
    <t>Compare &amp; Contrast the various techniques involved in tracking the targets and further understand the various antennas used in radars</t>
  </si>
  <si>
    <t>Utilize the phased array radars to analyze the processes of detection of signals in presence of noise and clutter</t>
  </si>
  <si>
    <t>Assess the advantages and limitations of different feeds of the various antennas and know the functioning of different types of duplexers and displays</t>
  </si>
  <si>
    <t>Explain  the working principle of the optical fiber and classify the structures of optical fiber and types</t>
  </si>
  <si>
    <t xml:space="preserve">Choose the appropriate materials required to construct the optical fibers. Analyze the various loss and dispersion mechanisms in optical fiber </t>
  </si>
  <si>
    <t>Choose appropriate connectors and/or splices to join the optical fibers</t>
  </si>
  <si>
    <t>Classify the Optical sources and detectors and to discuss their principle.</t>
  </si>
  <si>
    <t>Analyze the power launching and coupling techinques of optical fiber.  Compare the performance of optical analog and digital recievers.</t>
  </si>
  <si>
    <t>Design the optical system for given specifications and also high speed links using WDM. Measure the optical fiber parameters.</t>
  </si>
  <si>
    <t>Determine the work flow of Mentor Pyxis Schematic tools for digital design through experimentation</t>
  </si>
  <si>
    <t>Determine the workflow to draw the layout using Mentor Graphics CAD tool through experimentation</t>
  </si>
  <si>
    <t>Develop transistor level design and layout in Mentor Pyxis Schematic editor</t>
  </si>
  <si>
    <t>Draw the schematic and verify AC, DC and Transient analysis for different applications with given specifications</t>
  </si>
  <si>
    <t>Verify the design by drawing Layout and verify the DRC, Check for LVS and Extract parasites for different applications</t>
  </si>
  <si>
    <t>Determine the necessary characteristics of microwave signals through experimentation</t>
  </si>
  <si>
    <t>Use a microwave test bench in analyzing various types of microwave measurements</t>
  </si>
  <si>
    <t>Analyze various characteristics of microwave junctions</t>
  </si>
  <si>
    <t>Measure optical parameters and losses using optical link system</t>
  </si>
  <si>
    <t>Plot the loss characteristics of optical fibers</t>
  </si>
  <si>
    <t>IVth YEAR IInd SEMESTER</t>
  </si>
  <si>
    <t>Summarize the limitations of conventional mobile telephone systems and to explain the concepts of cellular systems.</t>
  </si>
  <si>
    <t>Distinguish the different types of interferences, develop antenna system and list various propagation effects in cellular environment.</t>
  </si>
  <si>
    <t>Examine the different types of antennas used at cell site and mobile stations.</t>
  </si>
  <si>
    <t>Explain frequency management, channel assignment used in cellular systems.</t>
  </si>
  <si>
    <t>Analyze the concept of handoff and compare the handoff techniques.</t>
  </si>
  <si>
    <t>Explain the architecture of GSM and 3G cellular systems, explain how can multiple access techniques can be used to improve cellular networks.</t>
  </si>
  <si>
    <t>Understand the different characteristics of electronic measuring instruments.</t>
  </si>
  <si>
    <t>Make use of Signal generators to analyze a signal.</t>
  </si>
  <si>
    <t>Understand the design and functioning of Oscilloscopes.</t>
  </si>
  <si>
    <t>Utilize AC bridges for measurement of inductance.</t>
  </si>
  <si>
    <t>Distinguish active transducers from passive transducers.</t>
  </si>
  <si>
    <t>Develop the ability to use instruments for measurement of physical parameters.</t>
  </si>
  <si>
    <t>Explain the basics of satellite communication and Able to obtain different types of satellites.</t>
  </si>
  <si>
    <t>Outline the fundamentals of orbital mechanics, identify the characteristics of common orbits used by communications and other satellites, and assess launch methods and technologies.</t>
  </si>
  <si>
    <t>Demonstrate the systems required by a communications satellite to function and the trade-offs and limitations encountered in the design of a communications satellite system.</t>
  </si>
  <si>
    <t>How to design both up-link and down link and Able to calculate multiple access techniques like TDMA, FDMA and CDMA.</t>
  </si>
  <si>
    <t>Explain Earth station Technology and Ability to demonstrate the LEO and GEO – stationary satellite systems.</t>
  </si>
  <si>
    <t>Explain satellite navigation and the global positioning system.</t>
  </si>
  <si>
    <t>Illustrate the necessity of low power VLSI, Sources of power dissipation techniques and importance of Short-Channel effects</t>
  </si>
  <si>
    <t>Explain the concepts of Low-Power Design Approaches</t>
  </si>
  <si>
    <t>Outline the power analysis and make use of simulators to observe power for different Low Power VLSI Circuits</t>
  </si>
  <si>
    <t>Analyze Low-Voltage Low-Power Adder Circuits</t>
  </si>
  <si>
    <t>Apply Low Power Design concept to Different Multiplier circuits</t>
  </si>
  <si>
    <t>Classify and Compare Low-Voltage Low-Power Memories</t>
  </si>
  <si>
    <t>Demonstrate the technical knowledge to identify problems in the field of Electronics &amp; Communication Engineering and its allied areas.</t>
  </si>
  <si>
    <t>Analyze and formulate technical projects with a comprehensive and systematic approach.</t>
  </si>
  <si>
    <t>Identify the modern tools to implement technical projects.</t>
  </si>
  <si>
    <t>Design engineering solutions for solving complex engineering problems.</t>
  </si>
  <si>
    <t>Develop effective communication skills, professional behaviour and team work.</t>
  </si>
  <si>
    <t>Year &amp; Sem</t>
  </si>
  <si>
    <t>Subject Name</t>
  </si>
  <si>
    <t>I-I</t>
  </si>
  <si>
    <t xml:space="preserve">English – I </t>
  </si>
  <si>
    <t>Mathematics - I</t>
  </si>
  <si>
    <t>Mathematics – II</t>
  </si>
  <si>
    <t>Engineering Physics</t>
  </si>
  <si>
    <t>English - Communication Skills Lab-1</t>
  </si>
  <si>
    <t xml:space="preserve"> Engineering Physics Laboratory </t>
  </si>
  <si>
    <t>Engineering Workshop&amp; IT Workshop</t>
  </si>
  <si>
    <t>I-II</t>
  </si>
  <si>
    <t xml:space="preserve"> English – II </t>
  </si>
  <si>
    <t xml:space="preserve">English Communication Skills Lab -2 </t>
  </si>
  <si>
    <t>Computer Programming Lab</t>
  </si>
  <si>
    <t>II-I</t>
  </si>
  <si>
    <t xml:space="preserve">Electronic Devices and Circuits </t>
  </si>
  <si>
    <t xml:space="preserve"> Environmental Studies</t>
  </si>
  <si>
    <t xml:space="preserve">Networks &amp;Electrical Technology Lab </t>
  </si>
  <si>
    <t>II-II</t>
  </si>
  <si>
    <t xml:space="preserve">Electronic Circuit Analysis </t>
  </si>
  <si>
    <t xml:space="preserve">EM Waves and Transmission Lines </t>
  </si>
  <si>
    <t xml:space="preserve"> Analog Communications</t>
  </si>
  <si>
    <t>III-I</t>
  </si>
  <si>
    <t xml:space="preserve">Pulse &amp; Digital Circuits </t>
  </si>
  <si>
    <t xml:space="preserve">Linear IC Applications </t>
  </si>
  <si>
    <t xml:space="preserve"> Control Systems</t>
  </si>
  <si>
    <t xml:space="preserve"> Digital System Design &amp; Digital IC Applications</t>
  </si>
  <si>
    <t xml:space="preserve"> Pulse &amp; Digital Circuits Lab</t>
  </si>
  <si>
    <t>LIC Applications Lab</t>
  </si>
  <si>
    <t>III-II</t>
  </si>
  <si>
    <t xml:space="preserve">Digital Signal Processing </t>
  </si>
  <si>
    <t xml:space="preserve">Microwave Engineering </t>
  </si>
  <si>
    <t>Open Elective (Bio Medical Engineering)</t>
  </si>
  <si>
    <t>Microprocessors and Microcontrollers Lab</t>
  </si>
  <si>
    <t xml:space="preserve">Digital Signal Processing Lab </t>
  </si>
  <si>
    <t xml:space="preserve">Seminar </t>
  </si>
  <si>
    <t>IV-I</t>
  </si>
  <si>
    <t>Computer Architecture &amp; Organization</t>
  </si>
  <si>
    <t>Radar Systems (Elective I)</t>
  </si>
  <si>
    <t>Optical Communication (Elective II)</t>
  </si>
  <si>
    <t>IV-II</t>
  </si>
  <si>
    <t>Electronic Measurements and Instrumentation</t>
  </si>
  <si>
    <t>Satellite Communication (Elective III)</t>
  </si>
  <si>
    <t>Low Power IC Design (Elective IV)</t>
  </si>
  <si>
    <t xml:space="preserve"> Project &amp; Seminar </t>
  </si>
  <si>
    <t>Course Code</t>
  </si>
  <si>
    <t>SH101</t>
  </si>
  <si>
    <t>SH102</t>
  </si>
  <si>
    <t>SH103</t>
  </si>
  <si>
    <t>SH104</t>
  </si>
  <si>
    <t>SH105</t>
  </si>
  <si>
    <t>SH106</t>
  </si>
  <si>
    <t>SH107</t>
  </si>
  <si>
    <t>SH108</t>
  </si>
  <si>
    <t>SH109</t>
  </si>
  <si>
    <t>SH201</t>
  </si>
  <si>
    <t>SH202</t>
  </si>
  <si>
    <t>SH203</t>
  </si>
  <si>
    <t>SH204</t>
  </si>
  <si>
    <t>CS201</t>
  </si>
  <si>
    <t>EE202</t>
  </si>
  <si>
    <t>SH205</t>
  </si>
  <si>
    <t>SH206</t>
  </si>
  <si>
    <t>CS202</t>
  </si>
  <si>
    <t>SH302</t>
  </si>
  <si>
    <t>EC301</t>
  </si>
  <si>
    <t>CS302</t>
  </si>
  <si>
    <t>SH303</t>
  </si>
  <si>
    <t>EC302</t>
  </si>
  <si>
    <t>EE305</t>
  </si>
  <si>
    <t>EC303</t>
  </si>
  <si>
    <t>EE306</t>
  </si>
  <si>
    <t>EC401</t>
  </si>
  <si>
    <t>SH402</t>
  </si>
  <si>
    <t>EC402</t>
  </si>
  <si>
    <t>EC403</t>
  </si>
  <si>
    <t>EC404</t>
  </si>
  <si>
    <t>EC405</t>
  </si>
  <si>
    <t>EC406</t>
  </si>
  <si>
    <t>EC407</t>
  </si>
  <si>
    <t>EC501</t>
  </si>
  <si>
    <t>EC502</t>
  </si>
  <si>
    <t>EE507</t>
  </si>
  <si>
    <t>EC503</t>
  </si>
  <si>
    <t>EC504</t>
  </si>
  <si>
    <t>EC505</t>
  </si>
  <si>
    <t>EC506</t>
  </si>
  <si>
    <t>EC507</t>
  </si>
  <si>
    <t>SH502</t>
  </si>
  <si>
    <t>EC601</t>
  </si>
  <si>
    <t>EC602</t>
  </si>
  <si>
    <t>EC603</t>
  </si>
  <si>
    <t>EC604</t>
  </si>
  <si>
    <t>EC6OA</t>
  </si>
  <si>
    <t>EC605</t>
  </si>
  <si>
    <t>EC606</t>
  </si>
  <si>
    <t>EC607</t>
  </si>
  <si>
    <t>GW6SA</t>
  </si>
  <si>
    <t>EC701</t>
  </si>
  <si>
    <t>CS708</t>
  </si>
  <si>
    <t>EC702</t>
  </si>
  <si>
    <t>CS709</t>
  </si>
  <si>
    <t>EC7EC</t>
  </si>
  <si>
    <t>EC7ED</t>
  </si>
  <si>
    <t>EC703</t>
  </si>
  <si>
    <t>EC704</t>
  </si>
  <si>
    <t>EC801</t>
  </si>
  <si>
    <t>EC802</t>
  </si>
  <si>
    <t>EC8EA</t>
  </si>
  <si>
    <t>EC8EG</t>
  </si>
  <si>
    <t>GW8PA</t>
  </si>
  <si>
    <t>Avg</t>
  </si>
  <si>
    <t>2013 batch CO attainment with indirect assessment</t>
  </si>
  <si>
    <t>2014 btach CO attainment with indirect assessment</t>
  </si>
  <si>
    <t>2015 btach CO attainment with indirect assessment</t>
  </si>
  <si>
    <t>ECE-1</t>
  </si>
  <si>
    <t>ECE-2</t>
  </si>
  <si>
    <t>ECE1</t>
  </si>
  <si>
    <t>ECE2</t>
  </si>
  <si>
    <t>Year/Sem</t>
  </si>
  <si>
    <t>Course Name</t>
  </si>
  <si>
    <t>CO attainment level of 2013 batch</t>
  </si>
  <si>
    <t>CO attainment level of 2014 batch</t>
  </si>
  <si>
    <t>CO attainment level of 2015 batch</t>
  </si>
  <si>
    <t>Mathematics-I</t>
  </si>
  <si>
    <t>Mathematics-II</t>
  </si>
  <si>
    <t>Engineering Physics Laboratory</t>
  </si>
  <si>
    <t>Engineering WorkshopandIT Workshop</t>
  </si>
  <si>
    <t>English Communication Skills Lab -2</t>
  </si>
  <si>
    <t>Environmental Studies</t>
  </si>
  <si>
    <t>Signals andSystems</t>
  </si>
  <si>
    <t>Random Variables andStochastic Processes</t>
  </si>
  <si>
    <t>Switching Theory andLogic Design</t>
  </si>
  <si>
    <t>Pulse andDigital Circuits</t>
  </si>
  <si>
    <t>Digital System Design andDigital IC Applications</t>
  </si>
  <si>
    <t>Pulse andDigital Circuits Lab</t>
  </si>
  <si>
    <t>Digital System Design andDICA Lab</t>
  </si>
  <si>
    <t>IPRandPatents</t>
  </si>
  <si>
    <t>EC60A</t>
  </si>
  <si>
    <t>EC708</t>
  </si>
  <si>
    <t>Computer Architecture andOrganization</t>
  </si>
  <si>
    <t>Project and Seminar</t>
  </si>
  <si>
    <t>2013 batch</t>
  </si>
  <si>
    <t>Program Outcomes (POs) and Program Specific Outcomes (PSOs)</t>
  </si>
  <si>
    <t>PO 12</t>
  </si>
  <si>
    <t>2014 batch</t>
  </si>
  <si>
    <t>2015 batch</t>
  </si>
  <si>
    <r>
      <t xml:space="preserve">Subject Name: </t>
    </r>
    <r>
      <rPr>
        <sz val="12"/>
        <rFont val="Times New Roman"/>
        <family val="1"/>
      </rPr>
      <t>Managerial Economics and Financial Analysis</t>
    </r>
  </si>
  <si>
    <r>
      <t>Subject Name:</t>
    </r>
    <r>
      <rPr>
        <sz val="12"/>
        <rFont val="Times New Roman"/>
        <family val="1"/>
      </rPr>
      <t xml:space="preserve"> Electronic Devices and Circuits </t>
    </r>
  </si>
  <si>
    <r>
      <t xml:space="preserve">Subject Name: </t>
    </r>
    <r>
      <rPr>
        <sz val="12"/>
        <rFont val="Times New Roman"/>
        <family val="1"/>
      </rPr>
      <t>Data Structures</t>
    </r>
  </si>
  <si>
    <r>
      <t xml:space="preserve">Subject Name: </t>
    </r>
    <r>
      <rPr>
        <sz val="12"/>
        <rFont val="Times New Roman"/>
        <family val="1"/>
      </rPr>
      <t xml:space="preserve"> Environmental Studies</t>
    </r>
  </si>
  <si>
    <r>
      <t xml:space="preserve">Subject Name: </t>
    </r>
    <r>
      <rPr>
        <sz val="12"/>
        <rFont val="Times New Roman"/>
        <family val="1"/>
      </rPr>
      <t>Signals &amp; Systems</t>
    </r>
  </si>
  <si>
    <r>
      <t>Subject Name:</t>
    </r>
    <r>
      <rPr>
        <sz val="12"/>
        <rFont val="Times New Roman"/>
        <family val="1"/>
      </rPr>
      <t xml:space="preserve"> Electrical Technology</t>
    </r>
  </si>
  <si>
    <r>
      <t xml:space="preserve">Lab Name: </t>
    </r>
    <r>
      <rPr>
        <sz val="12"/>
        <rFont val="Times New Roman"/>
        <family val="1"/>
      </rPr>
      <t>Electronic Devices and Circuits Lab</t>
    </r>
  </si>
  <si>
    <r>
      <t xml:space="preserve">Lab Name: </t>
    </r>
    <r>
      <rPr>
        <sz val="12"/>
        <rFont val="Times New Roman"/>
        <family val="1"/>
      </rPr>
      <t xml:space="preserve">Networks &amp;Electrical Technology Lab </t>
    </r>
  </si>
  <si>
    <r>
      <t>Subject Name:</t>
    </r>
    <r>
      <rPr>
        <sz val="12"/>
        <rFont val="Times New Roman"/>
        <family val="1"/>
      </rPr>
      <t xml:space="preserve"> Electronic Circuit Analysis </t>
    </r>
  </si>
  <si>
    <r>
      <t xml:space="preserve">Subject Name: </t>
    </r>
    <r>
      <rPr>
        <sz val="12"/>
        <rFont val="Times New Roman"/>
        <family val="1"/>
      </rPr>
      <t>Management Science</t>
    </r>
  </si>
  <si>
    <r>
      <t xml:space="preserve">Subject Name: </t>
    </r>
    <r>
      <rPr>
        <sz val="12"/>
        <rFont val="Times New Roman"/>
        <family val="1"/>
      </rPr>
      <t>Random Variables &amp; Stochastic Processes</t>
    </r>
  </si>
  <si>
    <r>
      <t xml:space="preserve">Subject Name: </t>
    </r>
    <r>
      <rPr>
        <sz val="12"/>
        <rFont val="Times New Roman"/>
        <family val="1"/>
      </rPr>
      <t>Switching Theory &amp; Logic Design</t>
    </r>
  </si>
  <si>
    <r>
      <t xml:space="preserve">Subject Name: </t>
    </r>
    <r>
      <rPr>
        <sz val="12"/>
        <rFont val="Times New Roman"/>
        <family val="1"/>
      </rPr>
      <t xml:space="preserve">EM Waves and Transmission Lines </t>
    </r>
  </si>
  <si>
    <r>
      <t>Subject Name:</t>
    </r>
    <r>
      <rPr>
        <sz val="12"/>
        <rFont val="Times New Roman"/>
        <family val="1"/>
      </rPr>
      <t xml:space="preserve"> Analog Communications</t>
    </r>
  </si>
  <si>
    <r>
      <t xml:space="preserve">Lab Name: </t>
    </r>
    <r>
      <rPr>
        <sz val="12"/>
        <rFont val="Times New Roman"/>
        <family val="1"/>
      </rPr>
      <t>Electronic Circuit Analysis Lab</t>
    </r>
  </si>
  <si>
    <r>
      <t xml:space="preserve">Lab Name: </t>
    </r>
    <r>
      <rPr>
        <sz val="12"/>
        <rFont val="Times New Roman"/>
        <family val="1"/>
      </rPr>
      <t>Analog Communications Lab</t>
    </r>
  </si>
  <si>
    <t>COURSE OUTCOMES (COs) and CO-POs/PSOs mapping of IInd Year</t>
  </si>
  <si>
    <r>
      <t>Subject Name:</t>
    </r>
    <r>
      <rPr>
        <sz val="12"/>
        <rFont val="Times New Roman"/>
        <family val="1"/>
      </rPr>
      <t xml:space="preserve"> Pulse &amp; Digital Circuits </t>
    </r>
  </si>
  <si>
    <r>
      <t xml:space="preserve">Subject Name: </t>
    </r>
    <r>
      <rPr>
        <sz val="12"/>
        <rFont val="Times New Roman"/>
        <family val="1"/>
      </rPr>
      <t xml:space="preserve">Linear IC Applications </t>
    </r>
  </si>
  <si>
    <r>
      <t xml:space="preserve">Subject Name: </t>
    </r>
    <r>
      <rPr>
        <sz val="12"/>
        <rFont val="Times New Roman"/>
        <family val="1"/>
      </rPr>
      <t>Control Systems</t>
    </r>
  </si>
  <si>
    <r>
      <t>Subject Name:</t>
    </r>
    <r>
      <rPr>
        <sz val="12"/>
        <rFont val="Times New Roman"/>
        <family val="1"/>
      </rPr>
      <t xml:space="preserve"> Digital System Design &amp; Digital IC Applications</t>
    </r>
  </si>
  <si>
    <r>
      <t xml:space="preserve">Subject Name: </t>
    </r>
    <r>
      <rPr>
        <sz val="12"/>
        <rFont val="Times New Roman"/>
        <family val="1"/>
      </rPr>
      <t>Antennas and Wave Propagation</t>
    </r>
  </si>
  <si>
    <r>
      <t xml:space="preserve">Lab Name: </t>
    </r>
    <r>
      <rPr>
        <sz val="12"/>
        <rFont val="Times New Roman"/>
        <family val="1"/>
      </rPr>
      <t>Pulse &amp; Digital Circuits Lab</t>
    </r>
  </si>
  <si>
    <r>
      <t xml:space="preserve">Lab Name: </t>
    </r>
    <r>
      <rPr>
        <sz val="12"/>
        <rFont val="Times New Roman"/>
        <family val="1"/>
      </rPr>
      <t>LIC Applications Lab</t>
    </r>
  </si>
  <si>
    <r>
      <t xml:space="preserve">Lab Name: </t>
    </r>
    <r>
      <rPr>
        <sz val="12"/>
        <rFont val="Times New Roman"/>
        <family val="1"/>
      </rPr>
      <t>Digital System Design &amp; DICA Lab</t>
    </r>
  </si>
  <si>
    <r>
      <t>Subject Name:</t>
    </r>
    <r>
      <rPr>
        <sz val="12"/>
        <rFont val="Times New Roman"/>
        <family val="1"/>
      </rPr>
      <t xml:space="preserve"> IPR&amp; Patents</t>
    </r>
  </si>
  <si>
    <r>
      <t xml:space="preserve">Subject Name: </t>
    </r>
    <r>
      <rPr>
        <sz val="12"/>
        <rFont val="Times New Roman"/>
        <family val="1"/>
      </rPr>
      <t>Microprocessors and Microcontrollers</t>
    </r>
  </si>
  <si>
    <r>
      <t xml:space="preserve">Subject Name: </t>
    </r>
    <r>
      <rPr>
        <sz val="12"/>
        <rFont val="Times New Roman"/>
        <family val="1"/>
      </rPr>
      <t xml:space="preserve">Digital Signal Processing </t>
    </r>
  </si>
  <si>
    <r>
      <t xml:space="preserve">Subject Name: </t>
    </r>
    <r>
      <rPr>
        <sz val="12"/>
        <rFont val="Times New Roman"/>
        <family val="1"/>
      </rPr>
      <t>Digital Communications</t>
    </r>
  </si>
  <si>
    <r>
      <t xml:space="preserve">Subject Name: </t>
    </r>
    <r>
      <rPr>
        <sz val="12"/>
        <rFont val="Times New Roman"/>
        <family val="1"/>
      </rPr>
      <t xml:space="preserve"> Microwave Engineering </t>
    </r>
  </si>
  <si>
    <r>
      <t xml:space="preserve">Subject Name:  </t>
    </r>
    <r>
      <rPr>
        <sz val="12"/>
        <rFont val="Times New Roman"/>
        <family val="1"/>
      </rPr>
      <t>Open Elective (Bio Medical Engineering)</t>
    </r>
  </si>
  <si>
    <r>
      <t xml:space="preserve">Lab Name: </t>
    </r>
    <r>
      <rPr>
        <sz val="12"/>
        <rFont val="Times New Roman"/>
        <family val="1"/>
      </rPr>
      <t>Microprocessors and Microcontrollers Lab</t>
    </r>
  </si>
  <si>
    <r>
      <t xml:space="preserve">Lab Name:  </t>
    </r>
    <r>
      <rPr>
        <sz val="12"/>
        <rFont val="Times New Roman"/>
        <family val="1"/>
      </rPr>
      <t>Digital Communications Lab</t>
    </r>
  </si>
  <si>
    <r>
      <t>Lab Name:</t>
    </r>
    <r>
      <rPr>
        <sz val="12"/>
        <rFont val="Times New Roman"/>
        <family val="1"/>
      </rPr>
      <t xml:space="preserve"> Digital Signal Processing Lab </t>
    </r>
  </si>
  <si>
    <r>
      <t xml:space="preserve">Subject Name: </t>
    </r>
    <r>
      <rPr>
        <sz val="12"/>
        <rFont val="Times New Roman"/>
        <family val="1"/>
      </rPr>
      <t xml:space="preserve">Seminar </t>
    </r>
  </si>
  <si>
    <t>COURSE OUTCOMES (COs) and CO-POs/PSOs mapping of IIIrd Year</t>
  </si>
  <si>
    <r>
      <t xml:space="preserve">Subject Name: </t>
    </r>
    <r>
      <rPr>
        <sz val="12"/>
        <rFont val="Times New Roman"/>
        <family val="1"/>
      </rPr>
      <t>VLSI Design</t>
    </r>
  </si>
  <si>
    <r>
      <t>Subject Name:</t>
    </r>
    <r>
      <rPr>
        <sz val="12"/>
        <rFont val="Times New Roman"/>
        <family val="1"/>
      </rPr>
      <t xml:space="preserve"> Computer Networks</t>
    </r>
  </si>
  <si>
    <r>
      <t xml:space="preserve">Subject Name: </t>
    </r>
    <r>
      <rPr>
        <sz val="12"/>
        <rFont val="Times New Roman"/>
        <family val="1"/>
      </rPr>
      <t>Digital Image Processing</t>
    </r>
  </si>
  <si>
    <r>
      <t>Subject Name:</t>
    </r>
    <r>
      <rPr>
        <sz val="12"/>
        <rFont val="Times New Roman"/>
        <family val="1"/>
      </rPr>
      <t xml:space="preserve"> Computer Architecture &amp; Organization</t>
    </r>
  </si>
  <si>
    <r>
      <t xml:space="preserve">Subject Name: </t>
    </r>
    <r>
      <rPr>
        <sz val="12"/>
        <rFont val="Times New Roman"/>
        <family val="1"/>
      </rPr>
      <t>Radar Systems (Elective I)</t>
    </r>
  </si>
  <si>
    <r>
      <t xml:space="preserve">Subject Name: </t>
    </r>
    <r>
      <rPr>
        <sz val="12"/>
        <rFont val="Times New Roman"/>
        <family val="1"/>
      </rPr>
      <t>Optical Communication (Elective II)</t>
    </r>
  </si>
  <si>
    <r>
      <t xml:space="preserve">Lab Name: </t>
    </r>
    <r>
      <rPr>
        <sz val="12"/>
        <rFont val="Times New Roman"/>
        <family val="1"/>
      </rPr>
      <t>V L S I Lab</t>
    </r>
  </si>
  <si>
    <r>
      <t xml:space="preserve">Lab Name: </t>
    </r>
    <r>
      <rPr>
        <sz val="12"/>
        <rFont val="Times New Roman"/>
        <family val="1"/>
      </rPr>
      <t>Microwave Engineering Lab</t>
    </r>
  </si>
  <si>
    <r>
      <t xml:space="preserve">Subject Name: </t>
    </r>
    <r>
      <rPr>
        <sz val="12"/>
        <rFont val="Times New Roman"/>
        <family val="1"/>
      </rPr>
      <t>Cellular Mobile Communication</t>
    </r>
  </si>
  <si>
    <r>
      <t xml:space="preserve">Subject Name: </t>
    </r>
    <r>
      <rPr>
        <sz val="12"/>
        <rFont val="Times New Roman"/>
        <family val="1"/>
      </rPr>
      <t>Electronic Measurements and Instrumentation</t>
    </r>
  </si>
  <si>
    <r>
      <t xml:space="preserve">Subject Name: </t>
    </r>
    <r>
      <rPr>
        <sz val="12"/>
        <rFont val="Times New Roman"/>
        <family val="1"/>
      </rPr>
      <t>Satellite Communication (Elective III)</t>
    </r>
  </si>
  <si>
    <r>
      <t xml:space="preserve">Subject Name: </t>
    </r>
    <r>
      <rPr>
        <sz val="12"/>
        <rFont val="Times New Roman"/>
        <family val="1"/>
      </rPr>
      <t>Low Power IC Design (Elective IV)</t>
    </r>
  </si>
  <si>
    <r>
      <t xml:space="preserve">Subject Name: </t>
    </r>
    <r>
      <rPr>
        <sz val="12"/>
        <rFont val="Times New Roman"/>
        <family val="1"/>
      </rPr>
      <t xml:space="preserve">Project &amp; Seminar </t>
    </r>
  </si>
  <si>
    <t>COURSE OUTCOMES (COs) and CO-POs/PSOs mapping of IVth Year</t>
  </si>
  <si>
    <t>Satellite Communication (Elective III)  Embedded Systems (2015 batch)</t>
  </si>
  <si>
    <t>Low Power IC Design (Elective IV) Biomedical Instrumentation (BMI)</t>
  </si>
  <si>
    <t>Overall CO Attainment</t>
  </si>
  <si>
    <t>Attainment level</t>
  </si>
  <si>
    <t>CO Attainment levels of 2013,2014 &amp; 2015 batches (R13)</t>
  </si>
  <si>
    <t>2013 batch PO attainment with Direct Assessment</t>
  </si>
  <si>
    <t>2014 batch PO attainment with Direct Assessment</t>
  </si>
  <si>
    <t>2015 batch PO attainment with Direct Assessment</t>
  </si>
  <si>
    <t>AVG</t>
  </si>
  <si>
    <t>PO#</t>
  </si>
  <si>
    <t>Exit survey</t>
  </si>
  <si>
    <t>Alumni Survey</t>
  </si>
  <si>
    <t>Employer survey</t>
  </si>
  <si>
    <t>Parent survey</t>
  </si>
  <si>
    <t>Indirect Assessment (2013 batch)</t>
  </si>
  <si>
    <t>Indirect Assessment (2015 batch)</t>
  </si>
  <si>
    <t>Indirect Assessment (2014 batch)</t>
  </si>
  <si>
    <t>Problem Analysis</t>
  </si>
  <si>
    <t>Design/ Development of Solutions</t>
  </si>
  <si>
    <t>Modern Tool Usage</t>
  </si>
  <si>
    <t>The Engineer and Society</t>
  </si>
  <si>
    <t>Environment and Sustainability</t>
  </si>
  <si>
    <t>Ethics</t>
  </si>
  <si>
    <t>Individual and Team Work</t>
  </si>
  <si>
    <t>Communication</t>
  </si>
  <si>
    <t>Project Management and Finance</t>
  </si>
  <si>
    <t>Life-long Learning</t>
  </si>
  <si>
    <t>Engineering Knowledge</t>
  </si>
  <si>
    <t>Conduct investigations of complex problems to provide valid conclusions</t>
  </si>
  <si>
    <t>POs/PSOs</t>
  </si>
  <si>
    <t>Indirect  attainment (20%)</t>
  </si>
  <si>
    <t>Indirect Attainment level</t>
  </si>
  <si>
    <t>Direct Attainment</t>
  </si>
  <si>
    <t>Direct Attainment (80%)</t>
  </si>
  <si>
    <t>overall PO attainment</t>
  </si>
  <si>
    <t>OVERALL POs/PSOs ATTAINMENT OF  2013, 2014 and 2015 batch</t>
  </si>
  <si>
    <t>OVERALL POs/PSOs ATTAINMENT OF  2013 batch</t>
  </si>
  <si>
    <t>OVERALL POs/PSOs ATTAINMENT OF  2014 batch</t>
  </si>
  <si>
    <t>OVERALL POs/PSOs ATTAINMENT OF  2015 batch</t>
  </si>
  <si>
    <t>Direct Assessment based on Marks</t>
  </si>
  <si>
    <t xml:space="preserve">In-Direct Assessment of Cos based on eedbacksF </t>
  </si>
  <si>
    <t>CO-1</t>
  </si>
  <si>
    <t>CO-2</t>
  </si>
  <si>
    <t>CO-3</t>
  </si>
  <si>
    <t>A-1</t>
  </si>
  <si>
    <t>CO-4</t>
  </si>
  <si>
    <t>CO-5</t>
  </si>
  <si>
    <t>CO-6</t>
  </si>
  <si>
    <t>A-2</t>
  </si>
  <si>
    <t>Q-1</t>
  </si>
  <si>
    <t>Q-2</t>
  </si>
  <si>
    <t>Sem End</t>
  </si>
  <si>
    <t>Sl No</t>
  </si>
  <si>
    <t>Name</t>
  </si>
  <si>
    <t>Roll no</t>
  </si>
  <si>
    <t>AKELLA UMA HARI CHANDANA</t>
  </si>
  <si>
    <t>14JG1A0401</t>
  </si>
  <si>
    <t>ANUSHA NAKKA</t>
  </si>
  <si>
    <t>14JG1A0402</t>
  </si>
  <si>
    <t>APPALA LAKSHMI PRATHYUSHA</t>
  </si>
  <si>
    <t>14JG1A0403</t>
  </si>
  <si>
    <t>ARIPAKA RANJITHA</t>
  </si>
  <si>
    <t>14JG1A0404</t>
  </si>
  <si>
    <t>ASAPANNA HARIKA</t>
  </si>
  <si>
    <t>14JG1A0405</t>
  </si>
  <si>
    <t>ASRITHA CHOKKARA</t>
  </si>
  <si>
    <t>14JG1A0406</t>
  </si>
  <si>
    <t>ATTILI LAKSHMI MOUNIKA</t>
  </si>
  <si>
    <t>14JG1A0407</t>
  </si>
  <si>
    <t>BADUKONDA LEENA LEKHYA</t>
  </si>
  <si>
    <t>14JG1A0408</t>
  </si>
  <si>
    <t>BAGADHI SRAVYA KEERTHANA</t>
  </si>
  <si>
    <t>14JG1A0409</t>
  </si>
  <si>
    <t>BALAM SREELEKHA</t>
  </si>
  <si>
    <t>14JG1A0410</t>
  </si>
  <si>
    <t>BARATAM PRATYUSHA</t>
  </si>
  <si>
    <t>14JG1A0411</t>
  </si>
  <si>
    <t>BENAZEER BANU</t>
  </si>
  <si>
    <t>14JG1A0412</t>
  </si>
  <si>
    <t>BENDI MADHURI</t>
  </si>
  <si>
    <t>14JG1A0413</t>
  </si>
  <si>
    <t>BHEESETTI LAVANYA</t>
  </si>
  <si>
    <t>14JG1A0414</t>
  </si>
  <si>
    <t>BODA NAVYA</t>
  </si>
  <si>
    <t>14JG1A0415</t>
  </si>
  <si>
    <t>BODA SNEHA</t>
  </si>
  <si>
    <t>14JG1A0416</t>
  </si>
  <si>
    <t>BODDU ANITHA</t>
  </si>
  <si>
    <t>14JG1A0417</t>
  </si>
  <si>
    <t>BODDU VENKATA NAMRATA</t>
  </si>
  <si>
    <t>14JG1A0418</t>
  </si>
  <si>
    <t>BODDU VENKATA NIRGUNA</t>
  </si>
  <si>
    <t>14JG1A0419</t>
  </si>
  <si>
    <t>BONTHU YASASWINI REDDY</t>
  </si>
  <si>
    <t>14JG1A0420</t>
  </si>
  <si>
    <t>BORA DHARANI</t>
  </si>
  <si>
    <t>14JG1A0421</t>
  </si>
  <si>
    <t>CHINTAPALLI SAHITHI</t>
  </si>
  <si>
    <t>14JG1A0422</t>
  </si>
  <si>
    <t>CHUNDRU SAHITI</t>
  </si>
  <si>
    <t>14JG1A0423</t>
  </si>
  <si>
    <t>D L S NOOKA RAMA SOWJANYA</t>
  </si>
  <si>
    <t>14JG1A0424</t>
  </si>
  <si>
    <t>D SAI SAMPATH KEERTHI</t>
  </si>
  <si>
    <t>14JG1A0425</t>
  </si>
  <si>
    <t>DHARMANA LAKSHMIPAVANI</t>
  </si>
  <si>
    <t>14JG1A0426</t>
  </si>
  <si>
    <t>DHARMANA NIHARIKA</t>
  </si>
  <si>
    <t>14JG1A0427</t>
  </si>
  <si>
    <t>DODDI HIMAJA</t>
  </si>
  <si>
    <t>14JG1A0428</t>
  </si>
  <si>
    <t>ENUGUPALLI ANNIE ROSE</t>
  </si>
  <si>
    <t>14JG1A0429</t>
  </si>
  <si>
    <t>FAHAMIDA KHANUM</t>
  </si>
  <si>
    <t>14JG1A0430</t>
  </si>
  <si>
    <t>GARIKINA PRASANTHI</t>
  </si>
  <si>
    <t>14JG1A0431</t>
  </si>
  <si>
    <t>GEDELA VENKATA KAVYA SREE</t>
  </si>
  <si>
    <t>14JG1A0432</t>
  </si>
  <si>
    <t>GOMPA VINEETHA</t>
  </si>
  <si>
    <t>14JG1A0433</t>
  </si>
  <si>
    <t>GONTINA SAI ALEKYA</t>
  </si>
  <si>
    <t>14JG1A0434</t>
  </si>
  <si>
    <t>GORENTLA SUGUNA</t>
  </si>
  <si>
    <t>14JG1A0435</t>
  </si>
  <si>
    <t>GORJI NEELIMA NAIDU</t>
  </si>
  <si>
    <t>14JG1A0436</t>
  </si>
  <si>
    <t>GRANDHI RAMADEVI</t>
  </si>
  <si>
    <t>14JG1A0437</t>
  </si>
  <si>
    <t>GULLIPALLI SANGHAVI</t>
  </si>
  <si>
    <t>14JG1A0438</t>
  </si>
  <si>
    <t>GUNTURU MANASA</t>
  </si>
  <si>
    <t>14JG1A0439</t>
  </si>
  <si>
    <t>G P RANASA SRIVISHALA</t>
  </si>
  <si>
    <t>14JG1A0440</t>
  </si>
  <si>
    <t>ILLIPILLI TEJASREE</t>
  </si>
  <si>
    <t>14JG1A0441</t>
  </si>
  <si>
    <t>J SRUJANA</t>
  </si>
  <si>
    <t>14JG1A0442</t>
  </si>
  <si>
    <t>JERRIPOTHULA PRAVALLIKA</t>
  </si>
  <si>
    <t>14JG1A0443</t>
  </si>
  <si>
    <t>KADA VIJAYA LAKSHMI LAVANYA</t>
  </si>
  <si>
    <t>14JG1A0444</t>
  </si>
  <si>
    <t>K S SAI SAVITRI SRI LIKHITA</t>
  </si>
  <si>
    <t>14JG1A0445</t>
  </si>
  <si>
    <t>KANUMALLA VAISHNAVI</t>
  </si>
  <si>
    <t>14JG1A0446</t>
  </si>
  <si>
    <t>KATHULA NIKITHA</t>
  </si>
  <si>
    <t>14JG1A0447</t>
  </si>
  <si>
    <t>KATTA YAMINI</t>
  </si>
  <si>
    <t>14JG1A0448</t>
  </si>
  <si>
    <t>KELLA SIRISHA</t>
  </si>
  <si>
    <t>14JG1A0449</t>
  </si>
  <si>
    <t>KIMIDI SAI JYOTHI</t>
  </si>
  <si>
    <t>14JG1A0450</t>
  </si>
  <si>
    <t>KODUKULLA V ANURADHA</t>
  </si>
  <si>
    <t>14JG1A0451</t>
  </si>
  <si>
    <t>KONATHALA PRIYANKA</t>
  </si>
  <si>
    <t>14JG1A0452</t>
  </si>
  <si>
    <t>KOPPU VENKATA PRAVALLIKA</t>
  </si>
  <si>
    <t>14JG1A0453</t>
  </si>
  <si>
    <t>KOTTURU RENUKA SAI PRIYA</t>
  </si>
  <si>
    <t>14JG1A0454</t>
  </si>
  <si>
    <t>KOTYADA LAKSHMI JHANSI</t>
  </si>
  <si>
    <t>14JG1A0455</t>
  </si>
  <si>
    <t>KOVAGAPU JYOTHSNA</t>
  </si>
  <si>
    <t>14JG1A0456</t>
  </si>
  <si>
    <t>KUNDRAPU SUNEETHA</t>
  </si>
  <si>
    <t>14JG1A0457</t>
  </si>
  <si>
    <t>LUKULAPU KIRANMAI</t>
  </si>
  <si>
    <t>14JG1A0458</t>
  </si>
  <si>
    <t>MALLA MADHUSRI</t>
  </si>
  <si>
    <t>14JG1A0459</t>
  </si>
  <si>
    <t>MALLIDI VINEELA REDDY</t>
  </si>
  <si>
    <t>14JG1A0460</t>
  </si>
  <si>
    <t>BATCHU MANEESHA</t>
  </si>
  <si>
    <t>15JG5A0401</t>
  </si>
  <si>
    <t>CHEBOLU VASAVI</t>
  </si>
  <si>
    <t>15JG5A0402</t>
  </si>
  <si>
    <t>CH MONICA NAGA LAKSHMI</t>
  </si>
  <si>
    <t>15JG5A0403</t>
  </si>
  <si>
    <t>CH SUBRAHMANYESWARI</t>
  </si>
  <si>
    <t>15JG5A0404</t>
  </si>
  <si>
    <t>GOLIVI KALPANA</t>
  </si>
  <si>
    <t>15JG5A0406</t>
  </si>
  <si>
    <t>Gayatri Vidya Parishad College of Engineering for Women</t>
  </si>
  <si>
    <t xml:space="preserve">Department of Electronics and Communication Engineering </t>
  </si>
  <si>
    <t>ATTAINMENT REPORT FOR COURSE OUTCOMES (ARCO)</t>
  </si>
  <si>
    <t>Course Name:</t>
  </si>
  <si>
    <t>Course Code(JNTUK):</t>
  </si>
  <si>
    <t>IRT41043</t>
  </si>
  <si>
    <t>Academic Year:</t>
  </si>
  <si>
    <t>2017-2018</t>
  </si>
  <si>
    <t>Year &amp; Semester:</t>
  </si>
  <si>
    <t>IV - I</t>
  </si>
  <si>
    <t>Section:</t>
  </si>
  <si>
    <t>Name of the Course Instructor:</t>
  </si>
  <si>
    <t>B.V.S.Renuka Devi</t>
  </si>
  <si>
    <t>Course Code(NBA):</t>
  </si>
  <si>
    <t>Final CO Calculation</t>
  </si>
  <si>
    <t>Roll No</t>
  </si>
  <si>
    <t>OBE based result</t>
  </si>
  <si>
    <t>Course Outcomes</t>
  </si>
  <si>
    <t>Overall CO Attainment without Indirect Assessment</t>
  </si>
  <si>
    <t>Overall CO Attainment with Indirect Assessment</t>
  </si>
  <si>
    <t>High</t>
  </si>
  <si>
    <t>Medium</t>
  </si>
  <si>
    <t>Low</t>
  </si>
  <si>
    <t>No Attainment</t>
  </si>
  <si>
    <t>Chart for Overall CO Attainment without Indirect Assessment</t>
  </si>
  <si>
    <t>Chart for Overall CO Attainment with Indirect Assessment</t>
  </si>
  <si>
    <t>Assessment based on Marks</t>
  </si>
  <si>
    <t>Internal Test-1</t>
  </si>
  <si>
    <t>Internal Test-2</t>
  </si>
  <si>
    <t>Observation</t>
  </si>
  <si>
    <t>Record</t>
  </si>
  <si>
    <t>LALAM RACHANA</t>
  </si>
  <si>
    <t>15JG1A0461</t>
  </si>
  <si>
    <t>MACHERLA TIRUMALA SRILAYA</t>
  </si>
  <si>
    <t>15JG1A0462</t>
  </si>
  <si>
    <t>MAJJI NAGA SAI LAKSHMI ALEKYA</t>
  </si>
  <si>
    <t>15JG1A0463</t>
  </si>
  <si>
    <t>MALLAPUREDDI LAVANYA</t>
  </si>
  <si>
    <t>15JG1A0464</t>
  </si>
  <si>
    <t>MAMIDI LAKSHMI SRAVYA</t>
  </si>
  <si>
    <t>15JG1A0465</t>
  </si>
  <si>
    <t>MANEPALLI ANILA</t>
  </si>
  <si>
    <t>15JG1A0466</t>
  </si>
  <si>
    <t>MANTENA SRILAKSHMI UMAMAHESWARI</t>
  </si>
  <si>
    <t>15JG1A0467</t>
  </si>
  <si>
    <t>MANYAM PURNIMA DEVI</t>
  </si>
  <si>
    <t>15JG1A0468</t>
  </si>
  <si>
    <t>MATTA KEERTHI SAI</t>
  </si>
  <si>
    <t>15JG1A0469</t>
  </si>
  <si>
    <t>MATTAPARTHI DEVI SARADA</t>
  </si>
  <si>
    <t>15JG1A0470</t>
  </si>
  <si>
    <t>NAGALLA NAVYA SAI</t>
  </si>
  <si>
    <t>15JG1A0471</t>
  </si>
  <si>
    <t>NALLABILLI MADHAVI</t>
  </si>
  <si>
    <t>15JG1A0473</t>
  </si>
  <si>
    <t>NALLAM AKHILA</t>
  </si>
  <si>
    <t>15JG1A0474</t>
  </si>
  <si>
    <t>NAMBURU RAJITHA</t>
  </si>
  <si>
    <t>15JG1A0475</t>
  </si>
  <si>
    <t>NARGANA LAKSHMI SATYA NANDINI DEVI</t>
  </si>
  <si>
    <t>15JG1A0476</t>
  </si>
  <si>
    <t>NEELI JAYASHREE</t>
  </si>
  <si>
    <t>15JG1A0477</t>
  </si>
  <si>
    <t>NEKKANTI TRIPURADEVI</t>
  </si>
  <si>
    <t>15JG1A0478</t>
  </si>
  <si>
    <t>NUZAHAT FARHANA</t>
  </si>
  <si>
    <t>15JG1A0479</t>
  </si>
  <si>
    <t>PACHARI NANDINI</t>
  </si>
  <si>
    <t>15JG1A0480</t>
  </si>
  <si>
    <t>PADALA DIVYA SREE</t>
  </si>
  <si>
    <t>15JG1A0481</t>
  </si>
  <si>
    <t>PALETI KRISHNA LATHA</t>
  </si>
  <si>
    <t>15JG1A0482</t>
  </si>
  <si>
    <t>PALLAVI GEDALA</t>
  </si>
  <si>
    <t>15JG1A0483</t>
  </si>
  <si>
    <t>PALLI HEMALATHA</t>
  </si>
  <si>
    <t>15JG1A0484</t>
  </si>
  <si>
    <t>PARAPATI RAMYA</t>
  </si>
  <si>
    <t>15JG1A0485</t>
  </si>
  <si>
    <t>PATNALA GIRI DEVI</t>
  </si>
  <si>
    <t>15JG1A0486</t>
  </si>
  <si>
    <t>PATNANA SIREESHA</t>
  </si>
  <si>
    <t>15JG1A0487</t>
  </si>
  <si>
    <t>PEELA MEENA AKSHARA</t>
  </si>
  <si>
    <t>15JG1A0488</t>
  </si>
  <si>
    <t>PENMETHSA SOWMYA</t>
  </si>
  <si>
    <t>15JG1A0489</t>
  </si>
  <si>
    <t>PENMETSA MADHURI</t>
  </si>
  <si>
    <t>15JG1A0490</t>
  </si>
  <si>
    <t>PENTAKOTA RISHITHA</t>
  </si>
  <si>
    <t>15JG1A0491</t>
  </si>
  <si>
    <t>PERAVALI KRISHNASREE REKHA</t>
  </si>
  <si>
    <t>15JG1A0492</t>
  </si>
  <si>
    <t>PILLA AJITHA</t>
  </si>
  <si>
    <t>15JG1A0493</t>
  </si>
  <si>
    <t>PITHANI VIJAYA LAKSHMI</t>
  </si>
  <si>
    <t>15JG1A0494</t>
  </si>
  <si>
    <t>POTHINA SAI LAHARIKA</t>
  </si>
  <si>
    <t>15JG1A0495</t>
  </si>
  <si>
    <t>PRADANI MENAKA</t>
  </si>
  <si>
    <t>15JG1A0496</t>
  </si>
  <si>
    <t>PRAMUDULA AISHWARYA</t>
  </si>
  <si>
    <t>15JG1A0497</t>
  </si>
  <si>
    <t>PRATHI JYOTHSNA ASHA LATHA</t>
  </si>
  <si>
    <t>15JG1A0498</t>
  </si>
  <si>
    <t>PUDI MEGHANA</t>
  </si>
  <si>
    <t>15JG1A0499</t>
  </si>
  <si>
    <t>PYDI SWAPNA</t>
  </si>
  <si>
    <t>15JG1A04A0</t>
  </si>
  <si>
    <t>ROBBI GAYATHRI POORNA CHANDRIKA</t>
  </si>
  <si>
    <t>15JG1A04A1</t>
  </si>
  <si>
    <t>SAGI SAI VANDANA</t>
  </si>
  <si>
    <t>15JG1A04A2</t>
  </si>
  <si>
    <t>SAKURU SAI LAKSHMI HARSHITHA</t>
  </si>
  <si>
    <t>15JG1A04A3</t>
  </si>
  <si>
    <t>SANKU SAI SRI HARSHITHA</t>
  </si>
  <si>
    <t>15JG1A04A4</t>
  </si>
  <si>
    <t>SANKU VYSHNAVI</t>
  </si>
  <si>
    <t>15JG1A04A5</t>
  </si>
  <si>
    <t>SANKULA USHA RANI</t>
  </si>
  <si>
    <t>15JG1A04A6</t>
  </si>
  <si>
    <t>SASANAM SRAVYA</t>
  </si>
  <si>
    <t>15JG1A04A7</t>
  </si>
  <si>
    <t>SHEIK AHMAD LEESHA BEGUM</t>
  </si>
  <si>
    <t>15JG1A04A8</t>
  </si>
  <si>
    <t>SREE MAHALAKSHMI DOGIPARTHI</t>
  </si>
  <si>
    <t>15JG1A04A9</t>
  </si>
  <si>
    <t>SUNKARI POOJITHA</t>
  </si>
  <si>
    <t>15JG1A04B0</t>
  </si>
  <si>
    <t>SUVVARI SRAVANI</t>
  </si>
  <si>
    <t>15JG1A04B1</t>
  </si>
  <si>
    <t>SYED JABIRUNISA</t>
  </si>
  <si>
    <t>15JG1A04B2</t>
  </si>
  <si>
    <t>TEMBURU VINEETHA</t>
  </si>
  <si>
    <t>15JG1A04B3</t>
  </si>
  <si>
    <t>UNKILI SANGEETHA</t>
  </si>
  <si>
    <t>15JG1A04B4</t>
  </si>
  <si>
    <t>VYTLA TEJA SRI</t>
  </si>
  <si>
    <t>15JG1A04B5</t>
  </si>
  <si>
    <t>YALAMARTHI DEVI SOWJANYA</t>
  </si>
  <si>
    <t>15JG1A04B6</t>
  </si>
  <si>
    <t>YARABOLU SAI SARANYA</t>
  </si>
  <si>
    <t>15JG1A04B7</t>
  </si>
  <si>
    <t>YERRA YASASWINI</t>
  </si>
  <si>
    <t>15JG1A04B8</t>
  </si>
  <si>
    <t>SEERA SYAMALA</t>
  </si>
  <si>
    <t>16JG5A0407</t>
  </si>
  <si>
    <t>SRIKRISHNA KIRTHI</t>
  </si>
  <si>
    <t>16JG5A0408</t>
  </si>
  <si>
    <t>THOTA KANAKA MAHALAKSHMI</t>
  </si>
  <si>
    <t>16JG5A0409</t>
  </si>
  <si>
    <t>VISARAPU SANDHYA</t>
  </si>
  <si>
    <t>16JG5A0410</t>
  </si>
  <si>
    <t>VOLISETTI ASWANI</t>
  </si>
  <si>
    <t>16JG5A0411</t>
  </si>
  <si>
    <t>VUTUKURI NAGALAKSHMI</t>
  </si>
  <si>
    <t>16JG5A0412</t>
  </si>
  <si>
    <t>MPMC LABORATORY</t>
  </si>
  <si>
    <t>In-Direct Assessment of COs based on student feedbacks</t>
  </si>
  <si>
    <t>Course Code:</t>
  </si>
  <si>
    <t>RT32046</t>
  </si>
  <si>
    <t>2017-18</t>
  </si>
  <si>
    <t>NBA Course Code:</t>
  </si>
  <si>
    <t>III - 2</t>
  </si>
  <si>
    <t>Dr. L Ganesh / Ch.Sirisha / P V K Chaitanya</t>
  </si>
  <si>
    <t>Level of attainment of each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</si>
</sst>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b/>
      <sz val="10"/>
      <color theme="1"/>
      <name val="Times New Roman"/>
      <family val="1"/>
    </font>
    <font>
      <sz val="10"/>
      <color rgb="FF000000"/>
      <name val="Times New Roman"/>
      <family val="1"/>
    </font>
    <font>
      <sz val="10"/>
      <color theme="1"/>
      <name val="Times New Roman"/>
      <family val="1"/>
    </font>
    <font>
      <b/>
      <sz val="10"/>
      <color rgb="FF171717"/>
      <name val="Times New Roman"/>
      <family val="1"/>
    </font>
    <font>
      <b/>
      <i/>
      <sz val="14"/>
      <color theme="1"/>
      <name val="Times New Roman"/>
      <family val="1"/>
    </font>
    <font>
      <b/>
      <sz val="11"/>
      <color theme="1"/>
      <name val="Calibri"/>
      <family val="2"/>
      <scheme val="minor"/>
    </font>
    <font>
      <b/>
      <sz val="11"/>
      <color theme="1"/>
      <name val="Times New Roman"/>
      <family val="1"/>
    </font>
    <font>
      <sz val="11"/>
      <color theme="1"/>
      <name val="Times New Roman"/>
      <family val="1"/>
    </font>
    <font>
      <b/>
      <sz val="14"/>
      <color theme="1"/>
      <name val="Calibri"/>
      <family val="2"/>
      <scheme val="minor"/>
    </font>
    <font>
      <b/>
      <sz val="16"/>
      <color theme="1"/>
      <name val="Calibri"/>
      <family val="2"/>
      <scheme val="minor"/>
    </font>
    <font>
      <sz val="12"/>
      <name val="Times New Roman"/>
      <family val="1"/>
    </font>
    <font>
      <sz val="14"/>
      <name val="Times New Roman"/>
      <family val="1"/>
    </font>
    <font>
      <sz val="11"/>
      <name val="Times New Roman"/>
      <family val="1"/>
    </font>
    <font>
      <b/>
      <i/>
      <sz val="10"/>
      <color theme="1"/>
      <name val="Times New Roman"/>
      <family val="1"/>
    </font>
    <font>
      <b/>
      <i/>
      <sz val="11"/>
      <color theme="1"/>
      <name val="Calibri"/>
      <family val="2"/>
      <scheme val="minor"/>
    </font>
    <font>
      <b/>
      <sz val="18"/>
      <color theme="1"/>
      <name val="Calibri"/>
      <family val="2"/>
      <scheme val="minor"/>
    </font>
    <font>
      <sz val="11"/>
      <color rgb="FF9C0006"/>
      <name val="Calibri"/>
      <family val="2"/>
      <scheme val="minor"/>
    </font>
    <font>
      <b/>
      <sz val="14"/>
      <color theme="1"/>
      <name val="Times New Roman"/>
      <family val="1"/>
    </font>
    <font>
      <sz val="18"/>
      <name val="Times New Roman"/>
      <family val="1"/>
    </font>
    <font>
      <sz val="10"/>
      <name val="Times New Roman"/>
      <family val="1"/>
    </font>
    <font>
      <b/>
      <sz val="10"/>
      <name val="Times New Roman"/>
      <family val="1"/>
    </font>
    <font>
      <b/>
      <sz val="18"/>
      <name val="Times New Roman"/>
      <family val="1"/>
    </font>
    <font>
      <b/>
      <sz val="11"/>
      <name val="Times New Roman"/>
      <family val="1"/>
    </font>
    <font>
      <b/>
      <sz val="12"/>
      <name val="Times New Roman"/>
      <family val="1"/>
    </font>
    <font>
      <b/>
      <sz val="14"/>
      <name val="Times New Roman"/>
      <family val="1"/>
    </font>
    <font>
      <sz val="16"/>
      <name val="Times New Roman"/>
      <family val="1"/>
    </font>
    <font>
      <b/>
      <sz val="18"/>
      <color theme="1"/>
      <name val="Times New Roman"/>
      <family val="1"/>
    </font>
    <font>
      <b/>
      <sz val="12"/>
      <color theme="1"/>
      <name val="Times New Roman"/>
      <family val="1"/>
    </font>
    <font>
      <sz val="11"/>
      <color rgb="FF006100"/>
      <name val="Calibri"/>
      <family val="2"/>
      <scheme val="minor"/>
    </font>
    <font>
      <sz val="11"/>
      <color rgb="FF9C5700"/>
      <name val="Calibri"/>
      <family val="2"/>
      <scheme val="minor"/>
    </font>
    <font>
      <sz val="11"/>
      <color rgb="FF3F3F76"/>
      <name val="Calibri"/>
      <family val="2"/>
      <scheme val="minor"/>
    </font>
    <font>
      <sz val="14"/>
      <color rgb="FF9C0006"/>
      <name val="Calibri"/>
      <family val="2"/>
      <scheme val="minor"/>
    </font>
    <font>
      <b/>
      <sz val="12"/>
      <color rgb="FF006100"/>
      <name val="Calibri"/>
      <family val="2"/>
      <scheme val="minor"/>
    </font>
    <font>
      <b/>
      <sz val="12"/>
      <color theme="1"/>
      <name val="Calibri"/>
      <family val="2"/>
      <scheme val="minor"/>
    </font>
    <font>
      <sz val="10"/>
      <color rgb="FF000000"/>
      <name val="Verdana"/>
      <family val="2"/>
    </font>
    <font>
      <sz val="10"/>
      <name val="Verdana"/>
      <family val="2"/>
    </font>
    <font>
      <sz val="10"/>
      <color theme="1"/>
      <name val="Verdana"/>
      <family val="2"/>
    </font>
    <font>
      <b/>
      <sz val="16"/>
      <color rgb="FF00B050"/>
      <name val="Corbel"/>
      <family val="2"/>
    </font>
    <font>
      <b/>
      <sz val="10"/>
      <color theme="1"/>
      <name val="Arial"/>
      <family val="2"/>
    </font>
    <font>
      <b/>
      <sz val="11"/>
      <color theme="1"/>
      <name val="Arial"/>
      <family val="2"/>
    </font>
    <font>
      <b/>
      <sz val="14"/>
      <color rgb="FF00B0F0"/>
      <name val="Arial"/>
      <family val="2"/>
    </font>
    <font>
      <b/>
      <sz val="14"/>
      <color rgb="FF00B0F0"/>
      <name val="Calibri"/>
      <family val="2"/>
      <scheme val="minor"/>
    </font>
    <font>
      <sz val="11"/>
      <color theme="1"/>
      <name val="Arial"/>
      <family val="2"/>
    </font>
    <font>
      <sz val="11"/>
      <color rgb="FF9C6500"/>
      <name val="Calibri"/>
      <family val="2"/>
      <scheme val="minor"/>
    </font>
    <font>
      <b/>
      <sz val="14"/>
      <color rgb="FF9C6500"/>
      <name val="Calibri"/>
      <family val="2"/>
      <scheme val="minor"/>
    </font>
    <font>
      <sz val="12"/>
      <color rgb="FF9C6500"/>
      <name val="Calibri"/>
      <family val="2"/>
      <scheme val="minor"/>
    </font>
    <font>
      <b/>
      <sz val="10"/>
      <color rgb="FF9C0006"/>
      <name val="Calibri"/>
      <family val="2"/>
      <scheme val="minor"/>
    </font>
    <font>
      <b/>
      <sz val="10"/>
      <color rgb="FF006100"/>
      <name val="Calibri"/>
      <family val="2"/>
      <scheme val="minor"/>
    </font>
    <font>
      <sz val="11"/>
      <name val="Calibri"/>
      <family val="2"/>
      <scheme val="minor"/>
    </font>
    <font>
      <b/>
      <sz val="12"/>
      <color rgb="FFFF0000"/>
      <name val="Calibri"/>
      <family val="2"/>
      <scheme val="minor"/>
    </font>
    <font>
      <i/>
      <sz val="11"/>
      <color theme="1"/>
      <name val="Calibri"/>
      <family val="2"/>
      <scheme val="minor"/>
    </font>
    <font>
      <b/>
      <sz val="11"/>
      <color rgb="FF006100"/>
      <name val="Calibri"/>
      <family val="2"/>
      <scheme val="minor"/>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theme="0"/>
      </patternFill>
    </fill>
    <fill>
      <patternFill patternType="solid">
        <fgColor rgb="FFFFC7CE"/>
      </patternFill>
    </fill>
    <fill>
      <patternFill patternType="solid">
        <fgColor theme="0"/>
        <bgColor rgb="FFFFFFFF"/>
      </patternFill>
    </fill>
    <fill>
      <patternFill patternType="solid">
        <fgColor theme="0"/>
        <bgColor rgb="FFE6B8AF"/>
      </patternFill>
    </fill>
    <fill>
      <patternFill patternType="solid">
        <fgColor theme="0"/>
        <bgColor rgb="FFF4CCCC"/>
      </patternFill>
    </fill>
    <fill>
      <patternFill patternType="solid">
        <fgColor rgb="FFC6EFCE"/>
      </patternFill>
    </fill>
    <fill>
      <patternFill patternType="solid">
        <fgColor rgb="FFFFEB9C"/>
      </patternFill>
    </fill>
    <fill>
      <patternFill patternType="solid">
        <fgColor rgb="FFFFCC99"/>
      </patternFill>
    </fill>
  </fills>
  <borders count="6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indexed="64"/>
      </right>
      <top style="medium">
        <color rgb="FF000000"/>
      </top>
      <bottom style="medium">
        <color rgb="FF000000"/>
      </bottom>
      <diagonal/>
    </border>
    <border>
      <left/>
      <right style="medium">
        <color indexed="64"/>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indexed="64"/>
      </left>
      <right style="medium">
        <color indexed="64"/>
      </right>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style="thin">
        <color rgb="FF000000"/>
      </left>
      <right style="thin">
        <color rgb="FF000000"/>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7F7F7F"/>
      </left>
      <right/>
      <top/>
      <bottom/>
      <diagonal/>
    </border>
    <border>
      <left/>
      <right style="thin">
        <color indexed="64"/>
      </right>
      <top/>
      <bottom/>
      <diagonal/>
    </border>
  </borders>
  <cellStyleXfs count="6">
    <xf numFmtId="0" fontId="0" fillId="0" borderId="0"/>
    <xf numFmtId="0" fontId="17" fillId="5" borderId="0" applyNumberFormat="0" applyBorder="0" applyAlignment="0" applyProtection="0"/>
    <xf numFmtId="0" fontId="29" fillId="9" borderId="0" applyNumberFormat="0" applyBorder="0" applyAlignment="0" applyProtection="0"/>
    <xf numFmtId="0" fontId="30" fillId="10" borderId="0" applyNumberFormat="0" applyBorder="0" applyAlignment="0" applyProtection="0"/>
    <xf numFmtId="0" fontId="31" fillId="11" borderId="63" applyNumberFormat="0" applyAlignment="0" applyProtection="0"/>
    <xf numFmtId="0" fontId="44" fillId="10" borderId="0" applyNumberFormat="0" applyBorder="0" applyAlignment="0" applyProtection="0"/>
  </cellStyleXfs>
  <cellXfs count="475">
    <xf numFmtId="0" fontId="0" fillId="0" borderId="0" xfId="0"/>
    <xf numFmtId="0" fontId="1" fillId="0" borderId="0" xfId="0" applyFont="1" applyAlignment="1">
      <alignment horizontal="justify"/>
    </xf>
    <xf numFmtId="0" fontId="0" fillId="0" borderId="0" xfId="0" applyAlignment="1">
      <alignment vertical="top"/>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2" fillId="0" borderId="3" xfId="0" applyFont="1" applyBorder="1" applyAlignment="1">
      <alignment horizontal="center" vertical="top"/>
    </xf>
    <xf numFmtId="0" fontId="3" fillId="0" borderId="4" xfId="0" applyFont="1" applyBorder="1" applyAlignment="1">
      <alignment horizontal="center" vertical="top" wrapText="1"/>
    </xf>
    <xf numFmtId="0" fontId="2" fillId="0" borderId="4" xfId="0" applyFont="1" applyBorder="1" applyAlignment="1">
      <alignment horizontal="center" vertical="top"/>
    </xf>
    <xf numFmtId="0" fontId="0" fillId="0" borderId="4" xfId="0" applyBorder="1" applyAlignment="1">
      <alignment wrapText="1"/>
    </xf>
    <xf numFmtId="0" fontId="4" fillId="0" borderId="4" xfId="0" applyFont="1" applyBorder="1" applyAlignment="1">
      <alignment horizontal="center" vertical="top"/>
    </xf>
    <xf numFmtId="0" fontId="1" fillId="0" borderId="6" xfId="0" applyFont="1" applyBorder="1" applyAlignment="1">
      <alignment horizontal="center" vertical="top" wrapText="1"/>
    </xf>
    <xf numFmtId="0" fontId="2" fillId="0" borderId="3" xfId="0" applyFont="1" applyBorder="1" applyAlignment="1">
      <alignment horizontal="center"/>
    </xf>
    <xf numFmtId="0" fontId="3" fillId="0" borderId="4" xfId="0" applyFont="1" applyBorder="1" applyAlignment="1">
      <alignment horizontal="center" wrapText="1"/>
    </xf>
    <xf numFmtId="0" fontId="2" fillId="0" borderId="7" xfId="0" applyFont="1" applyBorder="1" applyAlignment="1">
      <alignment horizontal="center"/>
    </xf>
    <xf numFmtId="0" fontId="2" fillId="0" borderId="7" xfId="0" applyFont="1" applyBorder="1" applyAlignment="1">
      <alignment horizontal="center" vertical="top"/>
    </xf>
    <xf numFmtId="0" fontId="4" fillId="0" borderId="7" xfId="0" applyFont="1" applyBorder="1" applyAlignment="1">
      <alignment horizontal="center" vertical="top"/>
    </xf>
    <xf numFmtId="0" fontId="2" fillId="0" borderId="4" xfId="0" applyFont="1" applyBorder="1" applyAlignment="1">
      <alignment horizontal="center"/>
    </xf>
    <xf numFmtId="0" fontId="1"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3" xfId="0" applyFont="1" applyBorder="1" applyAlignment="1">
      <alignment horizontal="center" vertical="top" wrapText="1"/>
    </xf>
    <xf numFmtId="0" fontId="0" fillId="0" borderId="3" xfId="0" applyBorder="1" applyAlignment="1">
      <alignment wrapText="1"/>
    </xf>
    <xf numFmtId="0" fontId="2" fillId="0" borderId="11" xfId="0" applyFont="1" applyBorder="1" applyAlignment="1">
      <alignment horizontal="center" vertical="top"/>
    </xf>
    <xf numFmtId="0" fontId="1" fillId="0" borderId="15" xfId="0" applyFont="1" applyBorder="1" applyAlignment="1">
      <alignment horizontal="center" vertical="top"/>
    </xf>
    <xf numFmtId="0" fontId="1" fillId="0" borderId="3" xfId="0" applyFont="1" applyBorder="1" applyAlignment="1">
      <alignment horizontal="center" vertical="top"/>
    </xf>
    <xf numFmtId="0" fontId="3" fillId="0" borderId="5" xfId="0" applyFont="1" applyBorder="1" applyAlignment="1">
      <alignment horizontal="center" vertical="top" wrapText="1"/>
    </xf>
    <xf numFmtId="0" fontId="0" fillId="0" borderId="5" xfId="0" applyBorder="1" applyAlignment="1">
      <alignment wrapText="1"/>
    </xf>
    <xf numFmtId="0" fontId="1" fillId="0" borderId="16" xfId="0" applyFont="1" applyBorder="1" applyAlignment="1">
      <alignment horizontal="center" vertical="top" wrapText="1"/>
    </xf>
    <xf numFmtId="0" fontId="1" fillId="0" borderId="12" xfId="0" applyFont="1" applyBorder="1" applyAlignment="1">
      <alignment horizontal="center" vertical="top" wrapText="1"/>
    </xf>
    <xf numFmtId="0" fontId="2" fillId="0" borderId="5" xfId="0" applyFont="1" applyBorder="1" applyAlignment="1">
      <alignment horizontal="center" vertical="top"/>
    </xf>
    <xf numFmtId="0" fontId="2" fillId="0" borderId="18" xfId="0" applyFont="1" applyBorder="1" applyAlignment="1">
      <alignment horizontal="center" vertical="top"/>
    </xf>
    <xf numFmtId="0" fontId="4" fillId="0" borderId="18" xfId="0" applyFont="1" applyBorder="1" applyAlignment="1">
      <alignment horizontal="center" vertical="top"/>
    </xf>
    <xf numFmtId="0" fontId="3" fillId="0" borderId="4"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1" fillId="0" borderId="9" xfId="0" applyFont="1" applyBorder="1" applyAlignment="1">
      <alignment horizontal="left" vertical="top" wrapText="1"/>
    </xf>
    <xf numFmtId="0" fontId="3" fillId="0" borderId="5" xfId="0" applyFont="1" applyBorder="1" applyAlignment="1">
      <alignment horizontal="left" vertical="top" wrapText="1"/>
    </xf>
    <xf numFmtId="0" fontId="1" fillId="0" borderId="17" xfId="0" applyFont="1" applyBorder="1" applyAlignment="1">
      <alignment horizontal="left" vertical="top" wrapText="1"/>
    </xf>
    <xf numFmtId="0" fontId="3" fillId="0" borderId="17" xfId="0" applyFont="1" applyBorder="1" applyAlignment="1">
      <alignment horizontal="left" vertical="top" wrapText="1"/>
    </xf>
    <xf numFmtId="0" fontId="1" fillId="0" borderId="0" xfId="0" applyFont="1" applyAlignment="1">
      <alignment horizontal="left" vertical="top" wrapText="1"/>
    </xf>
    <xf numFmtId="0" fontId="7" fillId="0" borderId="0" xfId="0" applyFont="1" applyAlignment="1">
      <alignment horizontal="justify" vertical="top" wrapText="1"/>
    </xf>
    <xf numFmtId="0" fontId="8" fillId="0" borderId="0" xfId="0" applyFont="1" applyAlignment="1">
      <alignment horizontal="justify" vertical="top" wrapText="1"/>
    </xf>
    <xf numFmtId="0" fontId="6" fillId="0" borderId="0" xfId="0" applyFont="1"/>
    <xf numFmtId="0" fontId="9" fillId="0" borderId="0" xfId="0" applyFont="1"/>
    <xf numFmtId="0" fontId="10" fillId="0" borderId="0" xfId="0" applyFont="1" applyAlignment="1">
      <alignment horizontal="center"/>
    </xf>
    <xf numFmtId="0" fontId="0" fillId="0" borderId="25" xfId="0" applyBorder="1"/>
    <xf numFmtId="0" fontId="0" fillId="0" borderId="25" xfId="0" applyBorder="1" applyAlignment="1">
      <alignment horizontal="center"/>
    </xf>
    <xf numFmtId="0" fontId="11" fillId="0" borderId="24" xfId="0" applyFont="1" applyBorder="1" applyAlignment="1">
      <alignment horizontal="left" vertical="center" wrapText="1"/>
    </xf>
    <xf numFmtId="0" fontId="12" fillId="0" borderId="24" xfId="0" applyFont="1" applyBorder="1" applyAlignment="1">
      <alignment wrapText="1"/>
    </xf>
    <xf numFmtId="0" fontId="14" fillId="3" borderId="25" xfId="0" applyFont="1" applyFill="1" applyBorder="1" applyAlignment="1">
      <alignment horizontal="center" wrapText="1"/>
    </xf>
    <xf numFmtId="0" fontId="15" fillId="0" borderId="25" xfId="0" applyFont="1" applyBorder="1" applyAlignment="1">
      <alignment horizontal="center"/>
    </xf>
    <xf numFmtId="2" fontId="9" fillId="0" borderId="25" xfId="0" applyNumberFormat="1" applyFont="1" applyBorder="1" applyAlignment="1">
      <alignment horizont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3" fillId="0" borderId="12" xfId="0" applyFont="1" applyBorder="1" applyAlignment="1">
      <alignment horizontal="center"/>
    </xf>
    <xf numFmtId="0" fontId="3" fillId="0" borderId="12" xfId="0" applyFont="1" applyBorder="1" applyAlignment="1">
      <alignment horizontal="left"/>
    </xf>
    <xf numFmtId="2" fontId="0" fillId="0" borderId="0" xfId="0" applyNumberFormat="1"/>
    <xf numFmtId="0" fontId="8" fillId="0" borderId="25" xfId="0" applyFont="1" applyBorder="1"/>
    <xf numFmtId="0" fontId="8" fillId="0" borderId="0" xfId="0" applyFont="1"/>
    <xf numFmtId="0" fontId="18" fillId="0" borderId="0" xfId="0" applyFont="1"/>
    <xf numFmtId="0" fontId="7" fillId="0" borderId="0" xfId="0" applyFont="1"/>
    <xf numFmtId="0" fontId="7" fillId="0" borderId="25" xfId="0" applyFont="1" applyBorder="1" applyAlignment="1">
      <alignment horizontal="center"/>
    </xf>
    <xf numFmtId="0" fontId="8" fillId="0" borderId="25" xfId="0" applyFont="1" applyBorder="1" applyAlignment="1">
      <alignment horizontal="center"/>
    </xf>
    <xf numFmtId="0" fontId="8" fillId="0" borderId="25" xfId="0" applyFont="1" applyBorder="1" applyAlignment="1">
      <alignment wrapText="1"/>
    </xf>
    <xf numFmtId="0" fontId="7" fillId="0" borderId="25" xfId="0" applyFont="1" applyBorder="1"/>
    <xf numFmtId="0" fontId="8" fillId="0" borderId="0" xfId="0" applyFont="1" applyBorder="1"/>
    <xf numFmtId="0" fontId="8" fillId="0" borderId="0" xfId="0" applyFont="1" applyAlignment="1">
      <alignment horizontal="center"/>
    </xf>
    <xf numFmtId="0" fontId="7" fillId="0" borderId="25"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Alignment="1">
      <alignment horizontal="center" vertical="center"/>
    </xf>
    <xf numFmtId="0" fontId="18" fillId="0" borderId="0" xfId="0"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center" vertical="center"/>
    </xf>
    <xf numFmtId="0" fontId="21" fillId="0" borderId="24" xfId="0" applyFont="1" applyBorder="1" applyAlignment="1">
      <alignment horizontal="center" vertical="center" wrapText="1"/>
    </xf>
    <xf numFmtId="0" fontId="20" fillId="0" borderId="24" xfId="0" applyFont="1" applyBorder="1" applyAlignment="1">
      <alignment horizontal="center" vertical="center" wrapText="1"/>
    </xf>
    <xf numFmtId="0" fontId="11" fillId="0" borderId="24" xfId="0" applyFont="1" applyBorder="1" applyAlignment="1">
      <alignment wrapText="1"/>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7" xfId="0" applyFont="1" applyBorder="1" applyAlignment="1">
      <alignment horizontal="center" vertical="center" wrapText="1"/>
    </xf>
    <xf numFmtId="0" fontId="13" fillId="0" borderId="24" xfId="0" applyFont="1" applyBorder="1" applyAlignment="1">
      <alignment vertical="center" wrapText="1"/>
    </xf>
    <xf numFmtId="0" fontId="13" fillId="0" borderId="0" xfId="0" applyFont="1" applyAlignment="1"/>
    <xf numFmtId="0" fontId="13" fillId="0" borderId="24" xfId="0" applyFont="1" applyBorder="1" applyAlignment="1">
      <alignment wrapText="1"/>
    </xf>
    <xf numFmtId="0" fontId="13" fillId="0" borderId="0" xfId="0" applyFont="1"/>
    <xf numFmtId="0" fontId="19" fillId="0" borderId="0" xfId="0"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21" fillId="0" borderId="24" xfId="0" applyFont="1" applyBorder="1" applyAlignment="1">
      <alignment horizontal="left" vertical="center" wrapText="1"/>
    </xf>
    <xf numFmtId="0" fontId="13" fillId="0" borderId="24" xfId="0" applyFont="1" applyBorder="1" applyAlignment="1">
      <alignment horizontal="left" vertical="center" wrapText="1"/>
    </xf>
    <xf numFmtId="0" fontId="13" fillId="0" borderId="0" xfId="0" applyFont="1" applyAlignment="1">
      <alignment horizontal="left"/>
    </xf>
    <xf numFmtId="0" fontId="11" fillId="0" borderId="24" xfId="0" applyFont="1" applyBorder="1" applyAlignment="1">
      <alignment horizontal="left" wrapText="1"/>
    </xf>
    <xf numFmtId="0" fontId="13" fillId="0" borderId="24" xfId="0" applyFont="1" applyBorder="1" applyAlignment="1">
      <alignment horizontal="left" wrapText="1"/>
    </xf>
    <xf numFmtId="0" fontId="19" fillId="0" borderId="0" xfId="0" applyFont="1" applyAlignment="1">
      <alignment vertical="center"/>
    </xf>
    <xf numFmtId="0" fontId="20" fillId="0" borderId="0" xfId="0" applyFont="1" applyAlignment="1">
      <alignment vertical="center"/>
    </xf>
    <xf numFmtId="0" fontId="21" fillId="0" borderId="24" xfId="0" applyFont="1" applyBorder="1" applyAlignment="1">
      <alignment horizontal="center" vertical="center"/>
    </xf>
    <xf numFmtId="0" fontId="11" fillId="0" borderId="24" xfId="0" applyFont="1" applyBorder="1" applyAlignment="1">
      <alignment vertical="center" wrapText="1"/>
    </xf>
    <xf numFmtId="0" fontId="20" fillId="0" borderId="24" xfId="0" applyFont="1" applyBorder="1" applyAlignment="1">
      <alignment horizontal="center" vertical="center"/>
    </xf>
    <xf numFmtId="0" fontId="21" fillId="0" borderId="0" xfId="0" applyFont="1" applyBorder="1" applyAlignment="1">
      <alignment horizontal="center" vertical="center"/>
    </xf>
    <xf numFmtId="0" fontId="11" fillId="0" borderId="0" xfId="0" applyFont="1" applyBorder="1" applyAlignment="1">
      <alignment vertical="center" wrapText="1"/>
    </xf>
    <xf numFmtId="0" fontId="20" fillId="0" borderId="28" xfId="0" applyFont="1" applyBorder="1" applyAlignment="1">
      <alignment horizontal="center" vertical="center"/>
    </xf>
    <xf numFmtId="0" fontId="20" fillId="0" borderId="27" xfId="0" applyFont="1" applyBorder="1" applyAlignment="1">
      <alignment horizontal="center" vertical="center"/>
    </xf>
    <xf numFmtId="0" fontId="20" fillId="0" borderId="26" xfId="0" applyFont="1" applyBorder="1" applyAlignment="1">
      <alignment horizontal="center" vertical="center"/>
    </xf>
    <xf numFmtId="0" fontId="20" fillId="0" borderId="26" xfId="0" applyFont="1" applyBorder="1" applyAlignment="1">
      <alignment vertical="center"/>
    </xf>
    <xf numFmtId="0" fontId="11" fillId="2" borderId="24" xfId="0" applyFont="1" applyFill="1" applyBorder="1" applyAlignment="1">
      <alignment wrapText="1"/>
    </xf>
    <xf numFmtId="0" fontId="11" fillId="0" borderId="24" xfId="0" applyFont="1" applyBorder="1" applyAlignment="1">
      <alignment vertical="top" wrapText="1"/>
    </xf>
    <xf numFmtId="0" fontId="26" fillId="0" borderId="0" xfId="0" applyFont="1" applyBorder="1" applyAlignment="1">
      <alignment wrapText="1"/>
    </xf>
    <xf numFmtId="0" fontId="19" fillId="0" borderId="0" xfId="0" applyFont="1"/>
    <xf numFmtId="0" fontId="21" fillId="0" borderId="24" xfId="0" applyFont="1" applyBorder="1" applyAlignment="1">
      <alignment horizontal="center"/>
    </xf>
    <xf numFmtId="0" fontId="11" fillId="0" borderId="0" xfId="0" applyFont="1" applyBorder="1" applyAlignment="1">
      <alignment wrapText="1"/>
    </xf>
    <xf numFmtId="0" fontId="13" fillId="0" borderId="0" xfId="0" applyFont="1" applyBorder="1" applyAlignment="1"/>
    <xf numFmtId="0" fontId="13" fillId="0" borderId="0" xfId="0" applyFont="1" applyAlignment="1">
      <alignment horizontal="center" vertical="center"/>
    </xf>
    <xf numFmtId="0" fontId="19" fillId="0" borderId="0" xfId="0" applyFont="1" applyAlignment="1">
      <alignment horizontal="center" vertical="center"/>
    </xf>
    <xf numFmtId="0" fontId="11" fillId="0" borderId="24" xfId="0" applyFont="1" applyBorder="1" applyAlignment="1">
      <alignment horizontal="center" vertical="center"/>
    </xf>
    <xf numFmtId="0" fontId="11" fillId="0" borderId="26" xfId="0" applyFont="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0" xfId="0" applyFont="1" applyAlignme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24" fillId="3" borderId="27" xfId="0" applyFont="1" applyFill="1" applyBorder="1" applyAlignment="1">
      <alignment horizontal="center" vertical="center"/>
    </xf>
    <xf numFmtId="0" fontId="11" fillId="3" borderId="24" xfId="0" applyFont="1" applyFill="1" applyBorder="1" applyAlignment="1">
      <alignment horizontal="center" vertical="center"/>
    </xf>
    <xf numFmtId="2" fontId="11" fillId="3" borderId="24" xfId="0" applyNumberFormat="1" applyFont="1" applyFill="1" applyBorder="1" applyAlignment="1">
      <alignment horizontal="center" vertical="center"/>
    </xf>
    <xf numFmtId="2" fontId="11" fillId="3" borderId="30" xfId="0" applyNumberFormat="1" applyFont="1" applyFill="1" applyBorder="1" applyAlignment="1">
      <alignment horizontal="center" vertical="center"/>
    </xf>
    <xf numFmtId="2" fontId="11" fillId="3" borderId="25" xfId="0" applyNumberFormat="1" applyFont="1" applyFill="1" applyBorder="1" applyAlignment="1">
      <alignment horizontal="center" vertical="center"/>
    </xf>
    <xf numFmtId="0" fontId="24" fillId="3" borderId="25" xfId="0" applyFont="1" applyFill="1" applyBorder="1" applyAlignment="1">
      <alignment horizontal="center" vertical="center" wrapText="1"/>
    </xf>
    <xf numFmtId="0" fontId="24" fillId="3" borderId="25" xfId="0" applyFont="1" applyFill="1" applyBorder="1" applyAlignment="1">
      <alignment horizontal="center" vertical="center"/>
    </xf>
    <xf numFmtId="0" fontId="24" fillId="3" borderId="0" xfId="0" applyFont="1" applyFill="1" applyAlignment="1">
      <alignment horizontal="center" vertical="center"/>
    </xf>
    <xf numFmtId="2" fontId="11" fillId="3" borderId="25" xfId="1" applyNumberFormat="1" applyFont="1" applyFill="1" applyBorder="1" applyAlignment="1">
      <alignment horizontal="center" vertical="center"/>
    </xf>
    <xf numFmtId="0" fontId="24" fillId="3" borderId="29" xfId="0" applyFont="1" applyFill="1" applyBorder="1" applyAlignment="1">
      <alignment horizontal="center" vertical="center" wrapText="1"/>
    </xf>
    <xf numFmtId="2" fontId="11" fillId="3" borderId="26" xfId="0" applyNumberFormat="1" applyFont="1" applyFill="1" applyBorder="1" applyAlignment="1">
      <alignment horizontal="center" vertical="center"/>
    </xf>
    <xf numFmtId="0" fontId="24" fillId="3" borderId="35" xfId="0" applyFont="1" applyFill="1" applyBorder="1" applyAlignment="1">
      <alignment horizontal="center" vertical="center" wrapText="1"/>
    </xf>
    <xf numFmtId="0" fontId="24" fillId="3" borderId="36" xfId="0" applyFont="1" applyFill="1" applyBorder="1" applyAlignment="1">
      <alignment horizontal="center" vertical="center" wrapText="1"/>
    </xf>
    <xf numFmtId="2" fontId="11" fillId="3" borderId="27" xfId="0" applyNumberFormat="1" applyFont="1" applyFill="1" applyBorder="1" applyAlignment="1">
      <alignment horizontal="center" vertical="center"/>
    </xf>
    <xf numFmtId="2" fontId="11" fillId="3" borderId="28" xfId="0" applyNumberFormat="1" applyFont="1" applyFill="1" applyBorder="1" applyAlignment="1">
      <alignment horizontal="center" vertical="center"/>
    </xf>
    <xf numFmtId="0" fontId="11" fillId="3" borderId="0" xfId="0" applyFont="1" applyFill="1" applyAlignment="1">
      <alignment horizontal="center" vertical="center"/>
    </xf>
    <xf numFmtId="2" fontId="8" fillId="0" borderId="25" xfId="0" applyNumberFormat="1" applyFont="1" applyBorder="1" applyAlignment="1">
      <alignment horizontal="center"/>
    </xf>
    <xf numFmtId="0" fontId="23" fillId="3" borderId="43" xfId="0" applyFont="1" applyFill="1" applyBorder="1" applyAlignment="1">
      <alignment horizontal="center" vertical="center"/>
    </xf>
    <xf numFmtId="0" fontId="23" fillId="3" borderId="28" xfId="0" applyFont="1" applyFill="1" applyBorder="1" applyAlignment="1">
      <alignment horizontal="center" vertical="center"/>
    </xf>
    <xf numFmtId="0" fontId="23" fillId="3" borderId="24" xfId="0" applyFont="1" applyFill="1" applyBorder="1" applyAlignment="1">
      <alignment horizontal="center" vertical="center"/>
    </xf>
    <xf numFmtId="0" fontId="23" fillId="3" borderId="27" xfId="0" applyFont="1" applyFill="1" applyBorder="1" applyAlignment="1">
      <alignment horizontal="center" vertical="center"/>
    </xf>
    <xf numFmtId="0" fontId="13" fillId="3" borderId="24" xfId="0" applyFont="1" applyFill="1" applyBorder="1" applyAlignment="1">
      <alignment horizontal="center" vertical="center"/>
    </xf>
    <xf numFmtId="2" fontId="13" fillId="3" borderId="27" xfId="0" applyNumberFormat="1" applyFont="1" applyFill="1" applyBorder="1" applyAlignment="1">
      <alignment horizontal="center" vertical="center"/>
    </xf>
    <xf numFmtId="1" fontId="13" fillId="3" borderId="27" xfId="0" applyNumberFormat="1" applyFont="1" applyFill="1" applyBorder="1" applyAlignment="1">
      <alignment horizontal="center" vertical="center"/>
    </xf>
    <xf numFmtId="2" fontId="13" fillId="3" borderId="24" xfId="0" applyNumberFormat="1" applyFont="1" applyFill="1" applyBorder="1" applyAlignment="1">
      <alignment horizontal="center" vertical="center"/>
    </xf>
    <xf numFmtId="0" fontId="13" fillId="3" borderId="45" xfId="0" applyFont="1" applyFill="1" applyBorder="1" applyAlignment="1">
      <alignment horizontal="center" vertical="center"/>
    </xf>
    <xf numFmtId="1" fontId="13" fillId="3" borderId="24" xfId="0" applyNumberFormat="1" applyFont="1" applyFill="1" applyBorder="1" applyAlignment="1">
      <alignment horizontal="center" vertical="center"/>
    </xf>
    <xf numFmtId="0" fontId="13" fillId="6" borderId="24" xfId="0" applyFont="1" applyFill="1" applyBorder="1" applyAlignment="1">
      <alignment horizontal="center" vertical="center"/>
    </xf>
    <xf numFmtId="0" fontId="13" fillId="6" borderId="45"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45" xfId="0" applyFont="1" applyFill="1" applyBorder="1" applyAlignment="1">
      <alignment horizontal="center" vertical="center"/>
    </xf>
    <xf numFmtId="0" fontId="13" fillId="4" borderId="27" xfId="0" applyFont="1" applyFill="1" applyBorder="1" applyAlignment="1">
      <alignment horizontal="center" vertical="center"/>
    </xf>
    <xf numFmtId="0" fontId="13" fillId="4" borderId="43" xfId="0" applyFont="1" applyFill="1" applyBorder="1" applyAlignment="1">
      <alignment horizontal="center" vertical="center"/>
    </xf>
    <xf numFmtId="2" fontId="13" fillId="3" borderId="30" xfId="0" applyNumberFormat="1" applyFont="1" applyFill="1" applyBorder="1" applyAlignment="1">
      <alignment horizontal="center" vertical="center"/>
    </xf>
    <xf numFmtId="1" fontId="13" fillId="3" borderId="30" xfId="0" applyNumberFormat="1" applyFont="1" applyFill="1" applyBorder="1" applyAlignment="1">
      <alignment horizontal="center" vertical="center"/>
    </xf>
    <xf numFmtId="0" fontId="13" fillId="3" borderId="30" xfId="0" applyFont="1" applyFill="1" applyBorder="1" applyAlignment="1">
      <alignment horizontal="center" vertical="center"/>
    </xf>
    <xf numFmtId="0" fontId="13" fillId="6" borderId="30" xfId="0" applyFont="1" applyFill="1" applyBorder="1" applyAlignment="1">
      <alignment horizontal="center" vertical="center"/>
    </xf>
    <xf numFmtId="0" fontId="13" fillId="6" borderId="46" xfId="0" applyFont="1" applyFill="1" applyBorder="1" applyAlignment="1">
      <alignment horizontal="center" vertical="center"/>
    </xf>
    <xf numFmtId="2" fontId="13" fillId="3" borderId="25" xfId="0" applyNumberFormat="1" applyFont="1" applyFill="1" applyBorder="1" applyAlignment="1">
      <alignment horizontal="center" vertical="center"/>
    </xf>
    <xf numFmtId="1" fontId="13" fillId="3" borderId="25" xfId="0" applyNumberFormat="1" applyFont="1" applyFill="1" applyBorder="1" applyAlignment="1">
      <alignment horizontal="center" vertical="center"/>
    </xf>
    <xf numFmtId="0" fontId="13" fillId="3" borderId="25" xfId="0" applyFont="1" applyFill="1" applyBorder="1" applyAlignment="1">
      <alignment horizontal="center" vertical="center"/>
    </xf>
    <xf numFmtId="0" fontId="13" fillId="3" borderId="31" xfId="0" applyFont="1" applyFill="1" applyBorder="1" applyAlignment="1">
      <alignment horizontal="center" vertical="center"/>
    </xf>
    <xf numFmtId="2" fontId="13" fillId="3" borderId="25" xfId="1" applyNumberFormat="1" applyFont="1" applyFill="1" applyBorder="1" applyAlignment="1">
      <alignment horizontal="center" vertical="center"/>
    </xf>
    <xf numFmtId="2" fontId="13" fillId="3" borderId="43" xfId="0" applyNumberFormat="1" applyFont="1" applyFill="1" applyBorder="1" applyAlignment="1">
      <alignment horizontal="center" vertical="center"/>
    </xf>
    <xf numFmtId="1" fontId="13" fillId="3" borderId="25" xfId="1" applyNumberFormat="1" applyFont="1" applyFill="1" applyBorder="1" applyAlignment="1">
      <alignment horizontal="center" vertical="center"/>
    </xf>
    <xf numFmtId="0" fontId="13" fillId="7" borderId="28" xfId="0" applyFont="1" applyFill="1" applyBorder="1" applyAlignment="1">
      <alignment horizontal="center" vertical="center"/>
    </xf>
    <xf numFmtId="0" fontId="13" fillId="7" borderId="24" xfId="0" applyFont="1" applyFill="1" applyBorder="1" applyAlignment="1">
      <alignment horizontal="center" vertical="center"/>
    </xf>
    <xf numFmtId="2" fontId="13" fillId="3" borderId="26" xfId="0" applyNumberFormat="1" applyFont="1" applyFill="1" applyBorder="1" applyAlignment="1">
      <alignment horizontal="center" vertical="center"/>
    </xf>
    <xf numFmtId="1" fontId="13" fillId="3" borderId="26" xfId="0" applyNumberFormat="1" applyFont="1" applyFill="1" applyBorder="1" applyAlignment="1">
      <alignment horizontal="center" vertical="center"/>
    </xf>
    <xf numFmtId="0" fontId="13" fillId="6" borderId="27" xfId="0" applyFont="1" applyFill="1" applyBorder="1" applyAlignment="1">
      <alignment horizontal="center" vertical="center"/>
    </xf>
    <xf numFmtId="0" fontId="13" fillId="3" borderId="27" xfId="0" applyFont="1" applyFill="1" applyBorder="1" applyAlignment="1">
      <alignment horizontal="center" vertical="center"/>
    </xf>
    <xf numFmtId="0" fontId="13" fillId="8" borderId="24" xfId="0" applyFont="1" applyFill="1" applyBorder="1" applyAlignment="1">
      <alignment horizontal="center" vertical="center"/>
    </xf>
    <xf numFmtId="2" fontId="13" fillId="3" borderId="28" xfId="0" applyNumberFormat="1" applyFont="1" applyFill="1" applyBorder="1" applyAlignment="1">
      <alignment horizontal="center" vertical="center"/>
    </xf>
    <xf numFmtId="1" fontId="13" fillId="3" borderId="28" xfId="0" applyNumberFormat="1" applyFont="1" applyFill="1" applyBorder="1" applyAlignment="1">
      <alignment horizontal="center" vertical="center"/>
    </xf>
    <xf numFmtId="0" fontId="13" fillId="3" borderId="0" xfId="0" applyFont="1" applyFill="1" applyAlignment="1">
      <alignment horizontal="center" vertical="center"/>
    </xf>
    <xf numFmtId="1" fontId="13" fillId="3" borderId="0" xfId="0" applyNumberFormat="1" applyFont="1" applyFill="1" applyAlignment="1">
      <alignment horizontal="center" vertical="center"/>
    </xf>
    <xf numFmtId="0" fontId="24" fillId="3" borderId="35" xfId="0" applyFont="1" applyFill="1" applyBorder="1" applyAlignment="1">
      <alignment horizontal="center" vertical="center"/>
    </xf>
    <xf numFmtId="0" fontId="24" fillId="3" borderId="38" xfId="0" applyFont="1" applyFill="1" applyBorder="1" applyAlignment="1">
      <alignment horizontal="center" vertical="center"/>
    </xf>
    <xf numFmtId="0" fontId="24" fillId="3" borderId="41" xfId="0" applyFont="1" applyFill="1" applyBorder="1" applyAlignment="1">
      <alignment horizontal="center" vertical="center"/>
    </xf>
    <xf numFmtId="0" fontId="24" fillId="3" borderId="36" xfId="0" applyFont="1" applyFill="1" applyBorder="1" applyAlignment="1">
      <alignment horizontal="center" vertical="center"/>
    </xf>
    <xf numFmtId="0" fontId="24" fillId="3" borderId="40" xfId="0" applyFont="1" applyFill="1" applyBorder="1" applyAlignment="1">
      <alignment horizontal="center" vertical="center"/>
    </xf>
    <xf numFmtId="0" fontId="24" fillId="3" borderId="42" xfId="0" applyFont="1" applyFill="1" applyBorder="1" applyAlignment="1">
      <alignment horizontal="center" vertical="center"/>
    </xf>
    <xf numFmtId="0" fontId="24" fillId="3" borderId="38" xfId="0" applyFont="1" applyFill="1" applyBorder="1" applyAlignment="1">
      <alignment horizontal="center" vertical="center" wrapText="1"/>
    </xf>
    <xf numFmtId="0" fontId="24" fillId="3" borderId="41" xfId="0" applyFont="1" applyFill="1" applyBorder="1" applyAlignment="1">
      <alignment horizontal="center" vertical="center" wrapText="1"/>
    </xf>
    <xf numFmtId="2" fontId="11" fillId="3" borderId="47" xfId="0" applyNumberFormat="1" applyFont="1" applyFill="1" applyBorder="1" applyAlignment="1">
      <alignment horizontal="center" vertical="center"/>
    </xf>
    <xf numFmtId="2" fontId="13" fillId="3" borderId="47" xfId="0" applyNumberFormat="1" applyFont="1" applyFill="1" applyBorder="1" applyAlignment="1">
      <alignment horizontal="center" vertical="center"/>
    </xf>
    <xf numFmtId="2" fontId="13" fillId="3" borderId="48" xfId="0" applyNumberFormat="1" applyFont="1" applyFill="1" applyBorder="1" applyAlignment="1">
      <alignment horizontal="center" vertical="center"/>
    </xf>
    <xf numFmtId="1" fontId="13" fillId="3" borderId="47" xfId="0" applyNumberFormat="1" applyFont="1" applyFill="1" applyBorder="1" applyAlignment="1">
      <alignment horizontal="center" vertical="center"/>
    </xf>
    <xf numFmtId="2" fontId="8" fillId="0" borderId="29" xfId="0" applyNumberFormat="1" applyFont="1" applyBorder="1" applyAlignment="1">
      <alignment horizontal="center"/>
    </xf>
    <xf numFmtId="0" fontId="8" fillId="0" borderId="29" xfId="0" applyFont="1" applyBorder="1" applyAlignment="1">
      <alignment horizontal="center"/>
    </xf>
    <xf numFmtId="2" fontId="23" fillId="3" borderId="27" xfId="0" applyNumberFormat="1" applyFont="1" applyFill="1" applyBorder="1" applyAlignment="1">
      <alignment horizontal="center" vertical="center"/>
    </xf>
    <xf numFmtId="2" fontId="24" fillId="3" borderId="24" xfId="0" applyNumberFormat="1" applyFont="1" applyFill="1" applyBorder="1" applyAlignment="1">
      <alignment horizontal="center" vertical="center"/>
    </xf>
    <xf numFmtId="2" fontId="23" fillId="3" borderId="24" xfId="0" applyNumberFormat="1" applyFont="1" applyFill="1" applyBorder="1" applyAlignment="1">
      <alignment horizontal="center" vertical="center"/>
    </xf>
    <xf numFmtId="2" fontId="11" fillId="3" borderId="36" xfId="0" applyNumberFormat="1" applyFont="1" applyFill="1" applyBorder="1" applyAlignment="1">
      <alignment horizontal="center" vertical="center"/>
    </xf>
    <xf numFmtId="2" fontId="13" fillId="3" borderId="36" xfId="0" applyNumberFormat="1" applyFont="1" applyFill="1" applyBorder="1" applyAlignment="1">
      <alignment horizontal="center" vertical="center"/>
    </xf>
    <xf numFmtId="1" fontId="13" fillId="3" borderId="36" xfId="0" applyNumberFormat="1" applyFont="1" applyFill="1" applyBorder="1" applyAlignment="1">
      <alignment horizontal="center" vertical="center"/>
    </xf>
    <xf numFmtId="0" fontId="13" fillId="3" borderId="36" xfId="0" applyFont="1" applyFill="1" applyBorder="1" applyAlignment="1">
      <alignment horizontal="center" vertical="center"/>
    </xf>
    <xf numFmtId="0" fontId="13" fillId="3" borderId="42" xfId="0" applyFont="1" applyFill="1" applyBorder="1" applyAlignment="1">
      <alignment horizontal="center" vertical="center"/>
    </xf>
    <xf numFmtId="2" fontId="8" fillId="0" borderId="36" xfId="0" applyNumberFormat="1" applyFont="1" applyBorder="1" applyAlignment="1">
      <alignment horizontal="center"/>
    </xf>
    <xf numFmtId="0" fontId="8" fillId="0" borderId="36" xfId="0" applyFont="1" applyBorder="1" applyAlignment="1">
      <alignment horizontal="center"/>
    </xf>
    <xf numFmtId="2" fontId="24" fillId="3" borderId="25" xfId="0" applyNumberFormat="1" applyFont="1" applyFill="1" applyBorder="1" applyAlignment="1">
      <alignment horizontal="center" vertical="center"/>
    </xf>
    <xf numFmtId="2" fontId="11" fillId="3" borderId="29" xfId="0" applyNumberFormat="1" applyFont="1" applyFill="1" applyBorder="1" applyAlignment="1">
      <alignment horizontal="center" vertical="center"/>
    </xf>
    <xf numFmtId="2" fontId="13" fillId="3" borderId="29" xfId="0" applyNumberFormat="1" applyFont="1" applyFill="1" applyBorder="1" applyAlignment="1">
      <alignment horizontal="center" vertical="center"/>
    </xf>
    <xf numFmtId="1" fontId="13" fillId="3" borderId="29" xfId="0" applyNumberFormat="1" applyFont="1" applyFill="1" applyBorder="1" applyAlignment="1">
      <alignment horizontal="center" vertical="center"/>
    </xf>
    <xf numFmtId="0" fontId="13" fillId="3" borderId="2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46" xfId="0" applyFont="1" applyFill="1" applyBorder="1" applyAlignment="1">
      <alignment horizontal="center" vertical="center"/>
    </xf>
    <xf numFmtId="2" fontId="11" fillId="3" borderId="36" xfId="1" applyNumberFormat="1" applyFont="1" applyFill="1" applyBorder="1" applyAlignment="1">
      <alignment horizontal="center" vertical="center"/>
    </xf>
    <xf numFmtId="2" fontId="13" fillId="3" borderId="36" xfId="1" applyNumberFormat="1" applyFont="1" applyFill="1" applyBorder="1" applyAlignment="1">
      <alignment horizontal="center" vertical="center"/>
    </xf>
    <xf numFmtId="1" fontId="13" fillId="3" borderId="36" xfId="1" applyNumberFormat="1" applyFont="1" applyFill="1" applyBorder="1" applyAlignment="1">
      <alignment horizontal="center" vertical="center"/>
    </xf>
    <xf numFmtId="0" fontId="13" fillId="7" borderId="26" xfId="0" applyFont="1" applyFill="1" applyBorder="1" applyAlignment="1">
      <alignment horizontal="center" vertical="center"/>
    </xf>
    <xf numFmtId="0" fontId="13" fillId="7" borderId="27" xfId="0" applyFont="1" applyFill="1" applyBorder="1" applyAlignment="1">
      <alignment horizontal="center" vertical="center"/>
    </xf>
    <xf numFmtId="0" fontId="13" fillId="6" borderId="43" xfId="0" applyFont="1" applyFill="1" applyBorder="1" applyAlignment="1">
      <alignment horizontal="center" vertical="center"/>
    </xf>
    <xf numFmtId="2" fontId="24" fillId="3" borderId="25" xfId="1" applyNumberFormat="1" applyFont="1" applyFill="1" applyBorder="1" applyAlignment="1">
      <alignment horizontal="center" vertical="center"/>
    </xf>
    <xf numFmtId="2" fontId="11" fillId="3" borderId="29" xfId="1" applyNumberFormat="1" applyFont="1" applyFill="1" applyBorder="1" applyAlignment="1">
      <alignment horizontal="center" vertical="center"/>
    </xf>
    <xf numFmtId="0" fontId="13" fillId="4" borderId="30" xfId="0" applyFont="1" applyFill="1" applyBorder="1" applyAlignment="1">
      <alignment horizontal="center" vertical="center"/>
    </xf>
    <xf numFmtId="2" fontId="24" fillId="3" borderId="26" xfId="0" applyNumberFormat="1" applyFont="1" applyFill="1" applyBorder="1" applyAlignment="1">
      <alignment horizontal="center" vertical="center"/>
    </xf>
    <xf numFmtId="2" fontId="24" fillId="3" borderId="27" xfId="0" applyNumberFormat="1" applyFont="1" applyFill="1" applyBorder="1" applyAlignment="1">
      <alignment horizontal="center" vertical="center"/>
    </xf>
    <xf numFmtId="2" fontId="24" fillId="3" borderId="28" xfId="0" applyNumberFormat="1" applyFont="1" applyFill="1" applyBorder="1" applyAlignment="1">
      <alignment horizontal="center" vertical="center"/>
    </xf>
    <xf numFmtId="0" fontId="3" fillId="0" borderId="13" xfId="0" applyFont="1" applyBorder="1" applyAlignment="1">
      <alignment horizontal="center" wrapText="1"/>
    </xf>
    <xf numFmtId="0" fontId="3" fillId="0" borderId="13" xfId="0" applyFont="1" applyBorder="1" applyAlignment="1">
      <alignment horizontal="center"/>
    </xf>
    <xf numFmtId="0" fontId="1" fillId="0" borderId="22" xfId="0" applyFont="1" applyBorder="1" applyAlignment="1">
      <alignment horizontal="center" vertical="center" wrapText="1"/>
    </xf>
    <xf numFmtId="0" fontId="27" fillId="0" borderId="0" xfId="0" applyFont="1" applyAlignment="1"/>
    <xf numFmtId="2" fontId="7" fillId="0" borderId="25" xfId="0" applyNumberFormat="1" applyFont="1" applyBorder="1" applyAlignment="1">
      <alignment horizontal="center"/>
    </xf>
    <xf numFmtId="2" fontId="8" fillId="0" borderId="0" xfId="0" applyNumberFormat="1" applyFont="1" applyBorder="1" applyAlignment="1">
      <alignment horizontal="center"/>
    </xf>
    <xf numFmtId="2" fontId="18" fillId="0" borderId="25" xfId="0" applyNumberFormat="1" applyFont="1" applyBorder="1" applyAlignment="1">
      <alignment horizontal="center"/>
    </xf>
    <xf numFmtId="2" fontId="0" fillId="0" borderId="0" xfId="0" applyNumberFormat="1" applyBorder="1"/>
    <xf numFmtId="0" fontId="8" fillId="0" borderId="25" xfId="0" applyFont="1" applyBorder="1" applyAlignment="1">
      <alignment horizontal="justify" vertical="top" wrapText="1"/>
    </xf>
    <xf numFmtId="0" fontId="7" fillId="0" borderId="25" xfId="0" applyFont="1" applyBorder="1" applyAlignment="1">
      <alignment horizontal="center" vertical="center" wrapText="1"/>
    </xf>
    <xf numFmtId="0" fontId="7" fillId="0" borderId="25" xfId="0" applyFont="1" applyFill="1" applyBorder="1" applyAlignment="1">
      <alignment horizontal="center" vertical="center" wrapText="1"/>
    </xf>
    <xf numFmtId="0" fontId="6" fillId="0" borderId="0" xfId="0" applyFont="1" applyBorder="1" applyAlignment="1">
      <alignment horizontal="center" vertical="center"/>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8" fillId="0" borderId="55" xfId="0" applyFont="1" applyBorder="1" applyAlignment="1">
      <alignment horizontal="center"/>
    </xf>
    <xf numFmtId="0" fontId="8" fillId="0" borderId="60" xfId="0" applyFont="1" applyBorder="1" applyAlignment="1">
      <alignment horizontal="center"/>
    </xf>
    <xf numFmtId="0" fontId="8" fillId="0" borderId="61" xfId="0" applyFont="1" applyBorder="1" applyAlignment="1">
      <alignment horizontal="center"/>
    </xf>
    <xf numFmtId="0" fontId="8" fillId="0" borderId="52" xfId="0" applyFont="1" applyBorder="1" applyAlignment="1">
      <alignment horizontal="center"/>
    </xf>
    <xf numFmtId="0" fontId="8" fillId="0" borderId="54" xfId="0" applyFont="1" applyBorder="1" applyAlignment="1">
      <alignment horizontal="center"/>
    </xf>
    <xf numFmtId="2" fontId="8" fillId="0" borderId="55" xfId="0" applyNumberFormat="1" applyFont="1" applyBorder="1" applyAlignment="1">
      <alignment horizontal="center"/>
    </xf>
    <xf numFmtId="2" fontId="8" fillId="0" borderId="31" xfId="0" applyNumberFormat="1" applyFont="1" applyBorder="1" applyAlignment="1">
      <alignment horizontal="center"/>
    </xf>
    <xf numFmtId="2" fontId="8" fillId="0" borderId="62" xfId="0" applyNumberFormat="1" applyFont="1" applyBorder="1" applyAlignment="1">
      <alignment horizontal="center"/>
    </xf>
    <xf numFmtId="0" fontId="8" fillId="0" borderId="52" xfId="0" applyFont="1" applyBorder="1" applyAlignment="1">
      <alignment horizontal="center" vertical="top" wrapText="1"/>
    </xf>
    <xf numFmtId="0" fontId="8" fillId="0" borderId="54" xfId="0" applyFont="1" applyBorder="1" applyAlignment="1">
      <alignment horizontal="center" vertical="top" wrapText="1"/>
    </xf>
    <xf numFmtId="2" fontId="18" fillId="0" borderId="53" xfId="0" applyNumberFormat="1" applyFont="1" applyBorder="1" applyAlignment="1">
      <alignment horizontal="center"/>
    </xf>
    <xf numFmtId="2" fontId="18" fillId="0" borderId="56" xfId="0" applyNumberFormat="1" applyFont="1" applyBorder="1" applyAlignment="1">
      <alignment horizontal="center"/>
    </xf>
    <xf numFmtId="2" fontId="18" fillId="0" borderId="0" xfId="0" applyNumberFormat="1" applyFont="1" applyBorder="1" applyAlignment="1">
      <alignment horizontal="center"/>
    </xf>
    <xf numFmtId="0" fontId="18" fillId="0" borderId="0" xfId="0" applyFont="1" applyAlignment="1"/>
    <xf numFmtId="0" fontId="7" fillId="0" borderId="58" xfId="0" applyFont="1" applyBorder="1" applyAlignment="1">
      <alignment horizontal="center"/>
    </xf>
    <xf numFmtId="0" fontId="7" fillId="0" borderId="59" xfId="0" applyFont="1" applyBorder="1" applyAlignment="1">
      <alignment horizontal="center"/>
    </xf>
    <xf numFmtId="1" fontId="0" fillId="0" borderId="0" xfId="0" applyNumberFormat="1"/>
    <xf numFmtId="2" fontId="8" fillId="0" borderId="0" xfId="0" applyNumberFormat="1" applyFont="1" applyFill="1" applyBorder="1" applyAlignment="1">
      <alignment horizontal="center"/>
    </xf>
    <xf numFmtId="1" fontId="8" fillId="0" borderId="0" xfId="0" applyNumberFormat="1" applyFont="1" applyBorder="1" applyAlignment="1">
      <alignment horizontal="center"/>
    </xf>
    <xf numFmtId="1" fontId="8" fillId="0" borderId="0" xfId="0" applyNumberFormat="1" applyFont="1" applyFill="1" applyBorder="1" applyAlignment="1">
      <alignment horizontal="center"/>
    </xf>
    <xf numFmtId="0" fontId="13" fillId="0" borderId="26" xfId="0" applyFont="1" applyBorder="1" applyAlignment="1">
      <alignment horizontal="left" wrapText="1"/>
    </xf>
    <xf numFmtId="0" fontId="8" fillId="0" borderId="0" xfId="0" applyFont="1" applyAlignment="1">
      <alignment wrapText="1"/>
    </xf>
    <xf numFmtId="0" fontId="0" fillId="0" borderId="0" xfId="0" applyAlignment="1">
      <alignment horizontal="center"/>
    </xf>
    <xf numFmtId="0" fontId="29" fillId="9" borderId="25" xfId="2" applyBorder="1" applyAlignment="1">
      <alignment horizontal="center"/>
    </xf>
    <xf numFmtId="0" fontId="29" fillId="9" borderId="31" xfId="2" applyBorder="1" applyAlignment="1">
      <alignment horizontal="center"/>
    </xf>
    <xf numFmtId="0" fontId="6" fillId="0" borderId="0" xfId="0" applyFont="1" applyAlignment="1">
      <alignment horizontal="center"/>
    </xf>
    <xf numFmtId="0" fontId="33" fillId="9" borderId="25" xfId="2" applyFont="1" applyBorder="1" applyAlignment="1">
      <alignment horizontal="center" vertical="center"/>
    </xf>
    <xf numFmtId="0" fontId="0" fillId="0" borderId="25" xfId="0" applyBorder="1" applyAlignment="1">
      <alignment vertical="center"/>
    </xf>
    <xf numFmtId="0" fontId="29" fillId="9" borderId="25" xfId="2" applyBorder="1" applyAlignment="1">
      <alignment horizontal="right" vertical="center"/>
    </xf>
    <xf numFmtId="0" fontId="29" fillId="9" borderId="31" xfId="2" applyBorder="1" applyAlignment="1">
      <alignment horizontal="right" vertical="center"/>
    </xf>
    <xf numFmtId="0" fontId="34" fillId="0" borderId="0" xfId="0" applyFont="1" applyAlignment="1">
      <alignment horizontal="right" vertical="center"/>
    </xf>
    <xf numFmtId="0" fontId="35" fillId="0" borderId="25" xfId="0" applyFont="1" applyBorder="1" applyAlignment="1">
      <alignment wrapText="1"/>
    </xf>
    <xf numFmtId="1" fontId="36" fillId="0" borderId="25" xfId="0" applyNumberFormat="1" applyFont="1" applyBorder="1" applyAlignment="1">
      <alignment horizontal="center"/>
    </xf>
    <xf numFmtId="0" fontId="0" fillId="0" borderId="0" xfId="0" applyAlignment="1">
      <alignment vertical="center"/>
    </xf>
    <xf numFmtId="0" fontId="0" fillId="0" borderId="25" xfId="0" applyBorder="1" applyAlignment="1">
      <alignment horizontal="right"/>
    </xf>
    <xf numFmtId="0" fontId="35" fillId="0" borderId="29" xfId="0" applyFont="1" applyBorder="1" applyAlignment="1">
      <alignment wrapText="1"/>
    </xf>
    <xf numFmtId="0" fontId="0" fillId="0" borderId="29" xfId="0" applyBorder="1"/>
    <xf numFmtId="0" fontId="0" fillId="0" borderId="29" xfId="0" applyBorder="1" applyAlignment="1">
      <alignment horizontal="right"/>
    </xf>
    <xf numFmtId="0" fontId="37" fillId="0" borderId="25" xfId="0" applyFont="1" applyBorder="1" applyAlignment="1">
      <alignment wrapText="1"/>
    </xf>
    <xf numFmtId="0" fontId="38" fillId="0" borderId="0" xfId="0" applyFont="1" applyAlignment="1">
      <alignment vertical="center"/>
    </xf>
    <xf numFmtId="0" fontId="39" fillId="0" borderId="0" xfId="0" applyFont="1" applyAlignment="1" applyProtection="1">
      <alignment vertical="center"/>
      <protection locked="0"/>
    </xf>
    <xf numFmtId="0" fontId="40" fillId="0" borderId="0" xfId="0" applyFont="1" applyAlignment="1" applyProtection="1">
      <alignment horizontal="right" vertical="center"/>
      <protection locked="0"/>
    </xf>
    <xf numFmtId="0" fontId="43" fillId="0" borderId="0" xfId="0" applyFont="1" applyAlignment="1" applyProtection="1">
      <alignment vertical="center"/>
      <protection locked="0"/>
    </xf>
    <xf numFmtId="0" fontId="43" fillId="0" borderId="0" xfId="0" applyFont="1" applyAlignment="1" applyProtection="1">
      <alignment vertical="center" wrapText="1"/>
      <protection locked="0"/>
    </xf>
    <xf numFmtId="0" fontId="40" fillId="0" borderId="0" xfId="0" applyFont="1" applyAlignment="1" applyProtection="1">
      <alignment vertical="center"/>
      <protection locked="0"/>
    </xf>
    <xf numFmtId="0" fontId="43" fillId="0" borderId="0" xfId="0" applyFont="1" applyAlignment="1" applyProtection="1">
      <alignment horizontal="left" vertical="center" wrapText="1"/>
      <protection locked="0"/>
    </xf>
    <xf numFmtId="0" fontId="46" fillId="10" borderId="25" xfId="3" applyFont="1" applyBorder="1" applyAlignment="1">
      <alignment horizontal="center" vertical="center"/>
    </xf>
    <xf numFmtId="0" fontId="46" fillId="10" borderId="25" xfId="3" applyFont="1" applyBorder="1" applyAlignment="1">
      <alignment horizontal="center" vertical="center" wrapText="1"/>
    </xf>
    <xf numFmtId="0" fontId="47" fillId="5" borderId="52" xfId="1" applyFont="1" applyBorder="1" applyAlignment="1">
      <alignment horizontal="center" vertical="center" wrapText="1"/>
    </xf>
    <xf numFmtId="0" fontId="47" fillId="5" borderId="25" xfId="1" applyFont="1" applyBorder="1" applyAlignment="1">
      <alignment horizontal="center" vertical="center" wrapText="1"/>
    </xf>
    <xf numFmtId="0" fontId="48" fillId="9" borderId="25" xfId="2" applyFont="1" applyBorder="1" applyAlignment="1">
      <alignment horizontal="center" vertical="center" wrapText="1"/>
    </xf>
    <xf numFmtId="0" fontId="48" fillId="9" borderId="25" xfId="2" applyFont="1" applyBorder="1" applyAlignment="1">
      <alignment horizontal="center" vertical="center"/>
    </xf>
    <xf numFmtId="0" fontId="48" fillId="9" borderId="53" xfId="2" applyFont="1" applyBorder="1" applyAlignment="1">
      <alignment horizontal="center" vertical="center" wrapText="1"/>
    </xf>
    <xf numFmtId="0" fontId="49" fillId="0" borderId="25" xfId="0" applyFont="1" applyBorder="1" applyAlignment="1">
      <alignment vertical="center"/>
    </xf>
    <xf numFmtId="2" fontId="49" fillId="0" borderId="25" xfId="0" applyNumberFormat="1" applyFont="1" applyBorder="1" applyAlignment="1">
      <alignment vertical="center"/>
    </xf>
    <xf numFmtId="0" fontId="49" fillId="0" borderId="25" xfId="0" applyFont="1" applyBorder="1" applyAlignment="1">
      <alignment horizontal="center" vertical="center"/>
    </xf>
    <xf numFmtId="0" fontId="17" fillId="5" borderId="52" xfId="1" applyBorder="1" applyAlignment="1">
      <alignment horizontal="center" vertical="center"/>
    </xf>
    <xf numFmtId="2" fontId="17" fillId="5" borderId="25" xfId="1" applyNumberFormat="1" applyBorder="1" applyAlignment="1">
      <alignment vertical="center"/>
    </xf>
    <xf numFmtId="0" fontId="29" fillId="9" borderId="25" xfId="2" applyBorder="1" applyAlignment="1">
      <alignment horizontal="center" vertical="center"/>
    </xf>
    <xf numFmtId="2" fontId="29" fillId="9" borderId="25" xfId="2" applyNumberFormat="1" applyBorder="1" applyAlignment="1">
      <alignment vertical="center"/>
    </xf>
    <xf numFmtId="2" fontId="29" fillId="9" borderId="53" xfId="2" applyNumberFormat="1" applyBorder="1" applyAlignment="1">
      <alignment vertical="center"/>
    </xf>
    <xf numFmtId="0" fontId="17" fillId="5" borderId="54" xfId="1" applyBorder="1" applyAlignment="1">
      <alignment horizontal="center" vertical="center"/>
    </xf>
    <xf numFmtId="2" fontId="17" fillId="5" borderId="55" xfId="1" applyNumberFormat="1" applyBorder="1" applyAlignment="1">
      <alignment vertical="center"/>
    </xf>
    <xf numFmtId="0" fontId="29" fillId="9" borderId="55" xfId="2" applyBorder="1" applyAlignment="1">
      <alignment horizontal="center" vertical="center"/>
    </xf>
    <xf numFmtId="2" fontId="29" fillId="9" borderId="55" xfId="2" applyNumberFormat="1" applyBorder="1" applyAlignment="1">
      <alignment vertical="center"/>
    </xf>
    <xf numFmtId="2" fontId="29" fillId="9" borderId="56" xfId="2" applyNumberFormat="1" applyBorder="1" applyAlignment="1">
      <alignment vertical="center"/>
    </xf>
    <xf numFmtId="0" fontId="51" fillId="0" borderId="0" xfId="0" applyFont="1" applyAlignment="1">
      <alignment vertical="center"/>
    </xf>
    <xf numFmtId="0" fontId="0" fillId="0" borderId="0" xfId="0"/>
    <xf numFmtId="0" fontId="0" fillId="0" borderId="0" xfId="0" applyAlignment="1">
      <alignment vertical="center"/>
    </xf>
    <xf numFmtId="2" fontId="29" fillId="9" borderId="25" xfId="2" applyNumberFormat="1" applyBorder="1" applyAlignment="1">
      <alignment vertical="center"/>
    </xf>
    <xf numFmtId="0" fontId="29" fillId="9" borderId="25" xfId="2" applyBorder="1" applyAlignment="1">
      <alignment horizontal="center" vertical="center"/>
    </xf>
    <xf numFmtId="2" fontId="17" fillId="5" borderId="25" xfId="1" applyNumberFormat="1" applyBorder="1" applyAlignment="1">
      <alignment vertical="center"/>
    </xf>
    <xf numFmtId="0" fontId="51" fillId="0" borderId="0" xfId="0" applyFont="1" applyAlignment="1">
      <alignment vertical="center"/>
    </xf>
    <xf numFmtId="0" fontId="0" fillId="0" borderId="25" xfId="0" applyBorder="1"/>
    <xf numFmtId="0" fontId="0" fillId="0" borderId="25" xfId="0" applyBorder="1" applyAlignment="1">
      <alignment horizontal="right"/>
    </xf>
    <xf numFmtId="0" fontId="49" fillId="0" borderId="25" xfId="0" applyFont="1" applyBorder="1" applyAlignment="1">
      <alignment vertical="center"/>
    </xf>
    <xf numFmtId="2" fontId="49" fillId="0" borderId="25" xfId="0" applyNumberFormat="1" applyFont="1" applyBorder="1" applyAlignment="1">
      <alignment vertical="center"/>
    </xf>
    <xf numFmtId="0" fontId="49" fillId="0" borderId="25" xfId="0" applyFont="1" applyBorder="1" applyAlignment="1">
      <alignment horizontal="center" vertical="center"/>
    </xf>
    <xf numFmtId="0" fontId="17" fillId="5" borderId="52" xfId="1" applyBorder="1" applyAlignment="1">
      <alignment horizontal="center" vertical="center"/>
    </xf>
    <xf numFmtId="2" fontId="29" fillId="9" borderId="53" xfId="2" applyNumberFormat="1" applyBorder="1" applyAlignment="1">
      <alignment vertical="center"/>
    </xf>
    <xf numFmtId="0" fontId="17" fillId="5" borderId="54" xfId="1" applyBorder="1" applyAlignment="1">
      <alignment horizontal="center" vertical="center"/>
    </xf>
    <xf numFmtId="0" fontId="29" fillId="9" borderId="55" xfId="2" applyBorder="1" applyAlignment="1">
      <alignment horizontal="center" vertical="center"/>
    </xf>
    <xf numFmtId="0" fontId="46" fillId="10" borderId="25" xfId="5" applyFont="1" applyBorder="1" applyAlignment="1">
      <alignment horizontal="center" vertical="center" wrapText="1"/>
    </xf>
    <xf numFmtId="0" fontId="47" fillId="5" borderId="52" xfId="1" applyFont="1" applyBorder="1" applyAlignment="1">
      <alignment horizontal="center" vertical="center" wrapText="1"/>
    </xf>
    <xf numFmtId="0" fontId="47" fillId="5" borderId="25" xfId="1" applyFont="1" applyBorder="1" applyAlignment="1">
      <alignment horizontal="center" vertical="center" wrapText="1"/>
    </xf>
    <xf numFmtId="0" fontId="48" fillId="9" borderId="25" xfId="2" applyFont="1" applyBorder="1" applyAlignment="1">
      <alignment horizontal="center" vertical="center" wrapText="1"/>
    </xf>
    <xf numFmtId="0" fontId="48" fillId="9" borderId="25" xfId="2" applyFont="1" applyBorder="1" applyAlignment="1">
      <alignment horizontal="center" vertical="center"/>
    </xf>
    <xf numFmtId="0" fontId="48" fillId="9" borderId="53" xfId="2" applyFont="1" applyBorder="1" applyAlignment="1">
      <alignment horizontal="center" vertical="center" wrapText="1"/>
    </xf>
    <xf numFmtId="0" fontId="46" fillId="10" borderId="25" xfId="5" applyFont="1" applyBorder="1" applyAlignment="1">
      <alignment horizontal="center" vertical="center"/>
    </xf>
    <xf numFmtId="0" fontId="52" fillId="9" borderId="25" xfId="2" applyFont="1" applyBorder="1" applyAlignment="1">
      <alignment horizontal="center" vertical="center"/>
    </xf>
    <xf numFmtId="0" fontId="6" fillId="0" borderId="25" xfId="0" applyFont="1" applyBorder="1" applyAlignment="1">
      <alignment vertical="center"/>
    </xf>
    <xf numFmtId="0" fontId="52" fillId="9" borderId="25" xfId="2" applyFont="1" applyBorder="1" applyAlignment="1">
      <alignment horizontal="right" vertical="center"/>
    </xf>
    <xf numFmtId="0" fontId="6" fillId="0" borderId="25" xfId="0" applyFont="1" applyBorder="1" applyAlignment="1">
      <alignment horizontal="center" vertical="center"/>
    </xf>
    <xf numFmtId="0" fontId="6" fillId="0" borderId="0" xfId="0" applyFont="1" applyAlignment="1">
      <alignment vertical="center"/>
    </xf>
    <xf numFmtId="0" fontId="36" fillId="0" borderId="25" xfId="0" applyNumberFormat="1" applyFont="1" applyBorder="1" applyAlignment="1">
      <alignment horizontal="right"/>
    </xf>
    <xf numFmtId="2" fontId="17" fillId="5" borderId="55" xfId="1" applyNumberFormat="1" applyBorder="1" applyAlignment="1">
      <alignment vertical="center"/>
    </xf>
    <xf numFmtId="2" fontId="29" fillId="9" borderId="55" xfId="2" applyNumberFormat="1" applyBorder="1" applyAlignment="1">
      <alignment vertical="center"/>
    </xf>
    <xf numFmtId="2" fontId="29" fillId="9" borderId="56" xfId="2" applyNumberFormat="1" applyBorder="1" applyAlignment="1">
      <alignment vertical="center"/>
    </xf>
    <xf numFmtId="0" fontId="33" fillId="9" borderId="25" xfId="2" applyFont="1" applyBorder="1" applyAlignment="1">
      <alignment horizontal="center" vertical="center"/>
    </xf>
    <xf numFmtId="0" fontId="0" fillId="0" borderId="0" xfId="0" applyAlignment="1"/>
    <xf numFmtId="0" fontId="0" fillId="0" borderId="25" xfId="0" applyBorder="1" applyAlignment="1"/>
    <xf numFmtId="0" fontId="0" fillId="0" borderId="25" xfId="0" applyFill="1" applyBorder="1" applyAlignment="1"/>
    <xf numFmtId="0" fontId="0" fillId="0" borderId="29" xfId="0" applyFill="1" applyBorder="1" applyAlignment="1"/>
    <xf numFmtId="0" fontId="0" fillId="0" borderId="29" xfId="0" applyBorder="1" applyAlignment="1"/>
    <xf numFmtId="0" fontId="0" fillId="0" borderId="0" xfId="0" applyBorder="1" applyAlignment="1"/>
    <xf numFmtId="0" fontId="3" fillId="0" borderId="0" xfId="0" applyFont="1" applyAlignment="1">
      <alignment horizontal="left" vertical="top" wrapText="1"/>
    </xf>
    <xf numFmtId="0" fontId="5" fillId="0" borderId="0" xfId="0" applyFont="1" applyAlignment="1">
      <alignment horizontal="center" wrapText="1"/>
    </xf>
    <xf numFmtId="0" fontId="4" fillId="0" borderId="16" xfId="0" applyFont="1" applyBorder="1" applyAlignment="1">
      <alignment horizontal="center" vertical="top" wrapText="1"/>
    </xf>
    <xf numFmtId="0" fontId="4" fillId="0" borderId="2" xfId="0" applyFont="1" applyBorder="1" applyAlignment="1">
      <alignment horizontal="center" vertical="top" wrapText="1"/>
    </xf>
    <xf numFmtId="0" fontId="1" fillId="0" borderId="0" xfId="0" applyFont="1" applyAlignment="1">
      <alignment horizontal="left" vertical="top" wrapText="1"/>
    </xf>
    <xf numFmtId="0" fontId="2" fillId="0" borderId="15" xfId="0" applyFont="1" applyBorder="1" applyAlignment="1">
      <alignment horizontal="center" vertical="top"/>
    </xf>
    <xf numFmtId="0" fontId="2" fillId="0" borderId="10" xfId="0" applyFont="1" applyBorder="1" applyAlignment="1">
      <alignment horizontal="center" vertical="top"/>
    </xf>
    <xf numFmtId="0" fontId="2" fillId="0" borderId="3" xfId="0" applyFont="1" applyBorder="1" applyAlignment="1">
      <alignment horizontal="center" vertical="top"/>
    </xf>
    <xf numFmtId="0" fontId="3" fillId="0" borderId="15" xfId="0" applyFont="1" applyBorder="1" applyAlignment="1">
      <alignment horizontal="center" vertical="top" wrapText="1"/>
    </xf>
    <xf numFmtId="0" fontId="3" fillId="0" borderId="10" xfId="0" applyFont="1" applyBorder="1" applyAlignment="1">
      <alignment horizontal="center" vertical="top" wrapText="1"/>
    </xf>
    <xf numFmtId="0" fontId="3" fillId="0" borderId="3" xfId="0" applyFont="1" applyBorder="1" applyAlignment="1">
      <alignment horizontal="center"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2" fillId="0" borderId="22" xfId="0" applyFont="1" applyBorder="1" applyAlignment="1">
      <alignment horizontal="center" vertical="top"/>
    </xf>
    <xf numFmtId="0" fontId="2" fillId="0" borderId="11" xfId="0" applyFont="1" applyBorder="1" applyAlignment="1">
      <alignment horizontal="center" vertical="top"/>
    </xf>
    <xf numFmtId="0" fontId="2" fillId="0" borderId="18" xfId="0" applyFont="1" applyBorder="1" applyAlignment="1">
      <alignment horizontal="center" vertical="top"/>
    </xf>
    <xf numFmtId="0" fontId="0" fillId="0" borderId="23" xfId="0" applyBorder="1" applyAlignment="1">
      <alignment vertical="top"/>
    </xf>
    <xf numFmtId="0" fontId="1" fillId="0" borderId="0" xfId="0" applyFont="1" applyAlignment="1">
      <alignment horizontal="center" vertical="top" wrapText="1"/>
    </xf>
    <xf numFmtId="0" fontId="0" fillId="0" borderId="19" xfId="0" applyBorder="1" applyAlignment="1">
      <alignment wrapText="1"/>
    </xf>
    <xf numFmtId="0" fontId="0" fillId="0" borderId="21" xfId="0" applyBorder="1" applyAlignment="1">
      <alignment wrapText="1"/>
    </xf>
    <xf numFmtId="0" fontId="2" fillId="0" borderId="15" xfId="0" applyFont="1" applyBorder="1" applyAlignment="1">
      <alignment horizontal="center"/>
    </xf>
    <xf numFmtId="0" fontId="2" fillId="0" borderId="10" xfId="0" applyFont="1" applyBorder="1" applyAlignment="1">
      <alignment horizontal="center"/>
    </xf>
    <xf numFmtId="0" fontId="2" fillId="0" borderId="3" xfId="0" applyFont="1" applyBorder="1" applyAlignment="1">
      <alignment horizontal="center"/>
    </xf>
    <xf numFmtId="0" fontId="3" fillId="0" borderId="15" xfId="0" applyFont="1" applyBorder="1" applyAlignment="1">
      <alignment horizontal="center" wrapText="1"/>
    </xf>
    <xf numFmtId="0" fontId="3" fillId="0" borderId="10" xfId="0" applyFont="1" applyBorder="1" applyAlignment="1">
      <alignment horizontal="center" wrapText="1"/>
    </xf>
    <xf numFmtId="0" fontId="3" fillId="0" borderId="3" xfId="0" applyFont="1" applyBorder="1" applyAlignment="1">
      <alignment horizontal="center" wrapText="1"/>
    </xf>
    <xf numFmtId="0" fontId="3" fillId="0" borderId="19" xfId="0" applyFont="1" applyBorder="1" applyAlignment="1">
      <alignment horizontal="center" wrapText="1"/>
    </xf>
    <xf numFmtId="0" fontId="3" fillId="0" borderId="20" xfId="0" applyFont="1" applyBorder="1" applyAlignment="1">
      <alignment horizontal="center" wrapText="1"/>
    </xf>
    <xf numFmtId="0" fontId="3" fillId="0" borderId="21" xfId="0" applyFont="1" applyBorder="1" applyAlignment="1">
      <alignment horizontal="center" wrapText="1"/>
    </xf>
    <xf numFmtId="0" fontId="2" fillId="0" borderId="22" xfId="0" applyFont="1" applyBorder="1" applyAlignment="1">
      <alignment horizontal="center"/>
    </xf>
    <xf numFmtId="0" fontId="2" fillId="0" borderId="11" xfId="0" applyFont="1" applyBorder="1" applyAlignment="1">
      <alignment horizontal="center"/>
    </xf>
    <xf numFmtId="0" fontId="2" fillId="0" borderId="18" xfId="0" applyFont="1" applyBorder="1" applyAlignment="1">
      <alignment horizontal="center"/>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15" xfId="0" applyFont="1" applyBorder="1" applyAlignment="1">
      <alignment horizontal="center" vertical="top" wrapText="1"/>
    </xf>
    <xf numFmtId="0" fontId="1" fillId="0" borderId="3" xfId="0" applyFont="1" applyBorder="1" applyAlignment="1">
      <alignment horizontal="center" vertical="top" wrapText="1"/>
    </xf>
    <xf numFmtId="0" fontId="0" fillId="0" borderId="17" xfId="0" applyBorder="1" applyAlignment="1">
      <alignment vertical="top"/>
    </xf>
    <xf numFmtId="0" fontId="1" fillId="0" borderId="9" xfId="0" applyFont="1" applyBorder="1" applyAlignment="1">
      <alignment horizontal="center" vertical="top" wrapText="1"/>
    </xf>
    <xf numFmtId="0" fontId="1" fillId="0" borderId="8" xfId="0" applyFont="1" applyBorder="1" applyAlignment="1">
      <alignment horizontal="center" vertical="top" wrapText="1"/>
    </xf>
    <xf numFmtId="0" fontId="7" fillId="0" borderId="0" xfId="0" applyFont="1" applyAlignment="1">
      <alignment horizontal="left" vertical="center"/>
    </xf>
    <xf numFmtId="0" fontId="7" fillId="0" borderId="0" xfId="0" applyFont="1" applyBorder="1" applyAlignment="1">
      <alignment horizontal="center" vertical="top" wrapText="1"/>
    </xf>
    <xf numFmtId="0" fontId="18" fillId="0" borderId="0" xfId="0" applyFont="1" applyAlignment="1">
      <alignment horizontal="center"/>
    </xf>
    <xf numFmtId="0" fontId="25" fillId="0" borderId="0" xfId="0" applyFont="1" applyAlignment="1">
      <alignment horizontal="center"/>
    </xf>
    <xf numFmtId="0" fontId="21" fillId="0" borderId="0" xfId="0" applyFont="1" applyAlignment="1">
      <alignment horizontal="left" vertical="center" wrapText="1"/>
    </xf>
    <xf numFmtId="0" fontId="13" fillId="0" borderId="0" xfId="0" applyFont="1" applyAlignment="1">
      <alignment horizontal="left"/>
    </xf>
    <xf numFmtId="0" fontId="22" fillId="0" borderId="0" xfId="0" applyFont="1" applyAlignment="1">
      <alignment horizontal="left" vertical="center" wrapText="1"/>
    </xf>
    <xf numFmtId="0" fontId="13" fillId="0" borderId="0" xfId="0" applyFont="1" applyAlignment="1">
      <alignment horizontal="left" vertical="center"/>
    </xf>
    <xf numFmtId="0" fontId="22" fillId="0" borderId="0" xfId="0" applyFont="1" applyAlignment="1">
      <alignment horizontal="center" vertical="center" wrapText="1"/>
    </xf>
    <xf numFmtId="0" fontId="13" fillId="0" borderId="0" xfId="0" applyFont="1" applyAlignment="1">
      <alignment horizontal="center" vertical="center"/>
    </xf>
    <xf numFmtId="0" fontId="21" fillId="0" borderId="0" xfId="0" applyFont="1" applyAlignment="1">
      <alignment horizontal="center" vertical="center"/>
    </xf>
    <xf numFmtId="0" fontId="13" fillId="0" borderId="0" xfId="0" applyFont="1" applyAlignment="1"/>
    <xf numFmtId="0" fontId="22" fillId="0" borderId="0" xfId="0" applyFont="1" applyAlignment="1">
      <alignment horizontal="center" vertical="center"/>
    </xf>
    <xf numFmtId="0" fontId="13" fillId="0" borderId="0" xfId="0" applyFont="1" applyAlignment="1">
      <alignment vertical="center"/>
    </xf>
    <xf numFmtId="0" fontId="21" fillId="0" borderId="0" xfId="0" applyFont="1" applyAlignment="1">
      <alignment horizontal="center"/>
    </xf>
    <xf numFmtId="0" fontId="22" fillId="0" borderId="0" xfId="0" applyFont="1" applyAlignment="1">
      <alignment horizontal="left" vertical="center"/>
    </xf>
    <xf numFmtId="0" fontId="14" fillId="3" borderId="31" xfId="0" applyFont="1" applyFill="1" applyBorder="1" applyAlignment="1">
      <alignment horizontal="center" wrapText="1"/>
    </xf>
    <xf numFmtId="0" fontId="14" fillId="3" borderId="32" xfId="0" applyFont="1" applyFill="1" applyBorder="1" applyAlignment="1">
      <alignment horizontal="center" wrapText="1"/>
    </xf>
    <xf numFmtId="0" fontId="14" fillId="3" borderId="33" xfId="0" applyFont="1" applyFill="1" applyBorder="1" applyAlignment="1">
      <alignment horizontal="center" wrapText="1"/>
    </xf>
    <xf numFmtId="0" fontId="32" fillId="5" borderId="31" xfId="1" applyFont="1" applyBorder="1" applyAlignment="1">
      <alignment horizontal="center"/>
    </xf>
    <xf numFmtId="0" fontId="32" fillId="5" borderId="32" xfId="1" applyFont="1" applyBorder="1" applyAlignment="1">
      <alignment horizontal="center"/>
    </xf>
    <xf numFmtId="0" fontId="32" fillId="5" borderId="33" xfId="1" applyFont="1" applyBorder="1" applyAlignment="1">
      <alignment horizontal="center"/>
    </xf>
    <xf numFmtId="0" fontId="32" fillId="5" borderId="25" xfId="1" applyFont="1" applyBorder="1" applyAlignment="1">
      <alignment horizontal="center"/>
    </xf>
    <xf numFmtId="0" fontId="40" fillId="0" borderId="0" xfId="0" applyFont="1" applyAlignment="1" applyProtection="1">
      <alignment horizontal="center" vertical="center"/>
      <protection locked="0"/>
    </xf>
    <xf numFmtId="0" fontId="43" fillId="0" borderId="0" xfId="0" applyFont="1" applyAlignment="1" applyProtection="1">
      <alignment horizontal="left" vertical="center" wrapText="1"/>
      <protection locked="0"/>
    </xf>
    <xf numFmtId="0" fontId="40" fillId="0" borderId="0" xfId="0" applyFont="1" applyAlignment="1" applyProtection="1">
      <alignment horizontal="right" vertical="center"/>
      <protection locked="0"/>
    </xf>
    <xf numFmtId="0" fontId="45" fillId="10" borderId="49" xfId="3" applyFont="1" applyBorder="1" applyAlignment="1">
      <alignment horizontal="center" vertical="center"/>
    </xf>
    <xf numFmtId="0" fontId="45" fillId="10" borderId="50" xfId="3" applyFont="1" applyBorder="1" applyAlignment="1">
      <alignment horizontal="center" vertical="center"/>
    </xf>
    <xf numFmtId="0" fontId="45" fillId="10" borderId="51" xfId="3" applyFont="1" applyBorder="1" applyAlignment="1">
      <alignment horizontal="center" vertical="center"/>
    </xf>
    <xf numFmtId="0" fontId="50" fillId="11" borderId="64" xfId="4" applyFont="1" applyBorder="1" applyAlignment="1">
      <alignment horizontal="center" vertical="center"/>
    </xf>
    <xf numFmtId="0" fontId="50" fillId="11" borderId="0" xfId="4" applyFont="1" applyBorder="1" applyAlignment="1">
      <alignment horizontal="center" vertical="center"/>
    </xf>
    <xf numFmtId="0" fontId="43" fillId="0" borderId="0" xfId="0" applyFont="1" applyAlignment="1" applyProtection="1">
      <alignment horizontal="left" vertical="center"/>
      <protection locked="0"/>
    </xf>
    <xf numFmtId="0" fontId="40" fillId="0" borderId="0" xfId="0" applyFont="1" applyAlignment="1" applyProtection="1">
      <alignment horizontal="right" vertical="center" wrapText="1"/>
      <protection locked="0"/>
    </xf>
    <xf numFmtId="0" fontId="38" fillId="0" borderId="0" xfId="0" applyFont="1" applyAlignment="1">
      <alignment horizontal="center" vertical="center"/>
    </xf>
    <xf numFmtId="0" fontId="39" fillId="0" borderId="0" xfId="0" applyFont="1" applyAlignment="1" applyProtection="1">
      <alignment horizontal="center" vertical="center"/>
      <protection locked="0"/>
    </xf>
    <xf numFmtId="0" fontId="0" fillId="0" borderId="0" xfId="0"/>
    <xf numFmtId="0" fontId="41" fillId="0" borderId="0" xfId="0" applyFont="1" applyAlignment="1" applyProtection="1">
      <alignment horizontal="center" vertical="center" wrapText="1"/>
      <protection locked="0"/>
    </xf>
    <xf numFmtId="0" fontId="42" fillId="0" borderId="0" xfId="0" applyFont="1" applyAlignment="1">
      <alignment horizontal="center"/>
    </xf>
    <xf numFmtId="0" fontId="32" fillId="5" borderId="0" xfId="1" applyFont="1" applyBorder="1" applyAlignment="1">
      <alignment horizontal="center"/>
    </xf>
    <xf numFmtId="0" fontId="32" fillId="5" borderId="65" xfId="1" applyFont="1" applyBorder="1" applyAlignment="1">
      <alignment horizontal="center"/>
    </xf>
    <xf numFmtId="0" fontId="52" fillId="9" borderId="31" xfId="2" applyFont="1" applyBorder="1" applyAlignment="1">
      <alignment horizontal="center" vertical="center"/>
    </xf>
    <xf numFmtId="0" fontId="52" fillId="9" borderId="33" xfId="2" applyFont="1" applyBorder="1" applyAlignment="1">
      <alignment horizontal="center" vertical="center"/>
    </xf>
    <xf numFmtId="0" fontId="52" fillId="9" borderId="29" xfId="2" applyFont="1" applyBorder="1" applyAlignment="1">
      <alignment horizontal="center" vertical="center"/>
    </xf>
    <xf numFmtId="0" fontId="52" fillId="9" borderId="36" xfId="2" applyFont="1" applyBorder="1" applyAlignment="1">
      <alignment horizontal="center" vertical="center"/>
    </xf>
    <xf numFmtId="0" fontId="45" fillId="10" borderId="49" xfId="5" applyFont="1" applyBorder="1" applyAlignment="1">
      <alignment horizontal="center" vertical="center"/>
    </xf>
    <xf numFmtId="0" fontId="45" fillId="10" borderId="50" xfId="5" applyFont="1" applyBorder="1" applyAlignment="1">
      <alignment horizontal="center" vertical="center"/>
    </xf>
    <xf numFmtId="0" fontId="45" fillId="10" borderId="51" xfId="5" applyFont="1" applyBorder="1" applyAlignment="1">
      <alignment horizontal="center" vertical="center"/>
    </xf>
    <xf numFmtId="0" fontId="40" fillId="0" borderId="0" xfId="0" applyFont="1" applyAlignment="1" applyProtection="1">
      <alignment horizontal="center" vertical="center" wrapText="1"/>
      <protection locked="0"/>
    </xf>
    <xf numFmtId="0" fontId="41" fillId="0" borderId="0" xfId="0" applyFont="1" applyAlignment="1" applyProtection="1">
      <alignment horizontal="left" vertical="center" wrapText="1"/>
      <protection locked="0"/>
    </xf>
    <xf numFmtId="0" fontId="42" fillId="0" borderId="0" xfId="0" applyFont="1" applyAlignment="1">
      <alignment horizontal="left"/>
    </xf>
    <xf numFmtId="0" fontId="23" fillId="3" borderId="29" xfId="0" applyFont="1" applyFill="1" applyBorder="1" applyAlignment="1">
      <alignment horizontal="center" vertical="center" wrapText="1"/>
    </xf>
    <xf numFmtId="0" fontId="23" fillId="3" borderId="36" xfId="0" applyFont="1" applyFill="1" applyBorder="1" applyAlignment="1">
      <alignment horizontal="center" vertical="center" wrapText="1"/>
    </xf>
    <xf numFmtId="1" fontId="23" fillId="3" borderId="29" xfId="0" applyNumberFormat="1" applyFont="1" applyFill="1" applyBorder="1" applyAlignment="1">
      <alignment horizontal="center" vertical="center" wrapText="1"/>
    </xf>
    <xf numFmtId="1" fontId="23" fillId="3" borderId="36" xfId="0" applyNumberFormat="1"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5" xfId="0" applyFont="1" applyFill="1" applyBorder="1" applyAlignment="1">
      <alignment horizontal="center" vertical="center"/>
    </xf>
    <xf numFmtId="0" fontId="24" fillId="3" borderId="36" xfId="0" applyFont="1" applyFill="1" applyBorder="1" applyAlignment="1">
      <alignment horizontal="center" vertical="center"/>
    </xf>
    <xf numFmtId="0" fontId="24" fillId="3" borderId="29" xfId="0" applyFont="1" applyFill="1" applyBorder="1" applyAlignment="1">
      <alignment horizontal="center" vertical="center" wrapText="1"/>
    </xf>
    <xf numFmtId="0" fontId="24" fillId="3" borderId="35"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24" fillId="3" borderId="37" xfId="0" applyFont="1" applyFill="1" applyBorder="1" applyAlignment="1">
      <alignment horizontal="center" vertical="center"/>
    </xf>
    <xf numFmtId="0" fontId="24" fillId="3" borderId="38" xfId="0" applyFont="1" applyFill="1" applyBorder="1" applyAlignment="1">
      <alignment horizontal="center" vertical="center"/>
    </xf>
    <xf numFmtId="0" fontId="24" fillId="3" borderId="39" xfId="0" applyFont="1" applyFill="1" applyBorder="1" applyAlignment="1">
      <alignment horizontal="center" vertical="center"/>
    </xf>
    <xf numFmtId="0" fontId="24" fillId="3" borderId="40" xfId="0" applyFont="1" applyFill="1" applyBorder="1" applyAlignment="1">
      <alignment horizontal="center" vertical="center"/>
    </xf>
    <xf numFmtId="0" fontId="24" fillId="3" borderId="41" xfId="0" applyFont="1" applyFill="1" applyBorder="1" applyAlignment="1">
      <alignment horizontal="center" vertical="center"/>
    </xf>
    <xf numFmtId="0" fontId="24" fillId="3" borderId="42" xfId="0" applyFont="1" applyFill="1" applyBorder="1" applyAlignment="1">
      <alignment horizontal="center" vertical="center"/>
    </xf>
    <xf numFmtId="0" fontId="24" fillId="3" borderId="25" xfId="0" applyFont="1" applyFill="1" applyBorder="1" applyAlignment="1">
      <alignment horizontal="center" vertical="center"/>
    </xf>
    <xf numFmtId="0" fontId="24" fillId="3" borderId="31"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3" fillId="3" borderId="44" xfId="0" applyFont="1" applyFill="1" applyBorder="1" applyAlignment="1">
      <alignment horizontal="center" vertical="center" wrapText="1"/>
    </xf>
    <xf numFmtId="0" fontId="23" fillId="3" borderId="34"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9" fillId="0" borderId="0" xfId="0" applyFont="1" applyAlignment="1">
      <alignment horizontal="center"/>
    </xf>
    <xf numFmtId="0" fontId="0" fillId="0" borderId="0" xfId="0" applyAlignment="1">
      <alignment horizontal="center"/>
    </xf>
    <xf numFmtId="2" fontId="7" fillId="0" borderId="31" xfId="0" applyNumberFormat="1" applyFont="1" applyBorder="1" applyAlignment="1">
      <alignment horizontal="center"/>
    </xf>
    <xf numFmtId="2" fontId="7" fillId="0" borderId="32" xfId="0" applyNumberFormat="1" applyFont="1" applyBorder="1" applyAlignment="1">
      <alignment horizontal="center"/>
    </xf>
    <xf numFmtId="2" fontId="7" fillId="0" borderId="33" xfId="0" applyNumberFormat="1" applyFont="1" applyBorder="1" applyAlignment="1">
      <alignment horizontal="center"/>
    </xf>
    <xf numFmtId="2" fontId="7" fillId="0" borderId="29" xfId="0" applyNumberFormat="1" applyFont="1" applyBorder="1" applyAlignment="1">
      <alignment horizontal="center" vertical="center"/>
    </xf>
    <xf numFmtId="2" fontId="7" fillId="0" borderId="36" xfId="0" applyNumberFormat="1" applyFont="1" applyBorder="1" applyAlignment="1">
      <alignment horizontal="center" vertical="center"/>
    </xf>
    <xf numFmtId="0" fontId="10" fillId="0" borderId="0" xfId="0" applyFont="1" applyAlignment="1">
      <alignment horizontal="center"/>
    </xf>
    <xf numFmtId="0" fontId="28" fillId="0" borderId="22" xfId="0" applyFont="1" applyBorder="1" applyAlignment="1">
      <alignment horizontal="center" vertical="center"/>
    </xf>
    <xf numFmtId="0" fontId="28" fillId="0" borderId="57" xfId="0" applyFont="1" applyBorder="1" applyAlignment="1">
      <alignment horizontal="center" vertical="center"/>
    </xf>
    <xf numFmtId="0" fontId="7" fillId="0" borderId="49" xfId="0" applyFont="1" applyBorder="1" applyAlignment="1">
      <alignment horizontal="center"/>
    </xf>
    <xf numFmtId="0" fontId="7" fillId="0" borderId="50" xfId="0" applyFont="1" applyBorder="1" applyAlignment="1">
      <alignment horizontal="center"/>
    </xf>
    <xf numFmtId="0" fontId="7" fillId="0" borderId="51" xfId="0" applyFont="1" applyBorder="1" applyAlignment="1">
      <alignment horizontal="center"/>
    </xf>
    <xf numFmtId="0" fontId="27" fillId="0" borderId="0" xfId="0" applyFont="1" applyAlignment="1">
      <alignment horizontal="center" wrapText="1"/>
    </xf>
    <xf numFmtId="2" fontId="16" fillId="0" borderId="0" xfId="0" applyNumberFormat="1" applyFont="1" applyAlignment="1">
      <alignment horizontal="center"/>
    </xf>
  </cellXfs>
  <cellStyles count="6">
    <cellStyle name="Bad" xfId="1" builtinId="27"/>
    <cellStyle name="Good" xfId="2" builtinId="26"/>
    <cellStyle name="Input" xfId="4" builtinId="20"/>
    <cellStyle name="Neutral" xfId="3" builtinId="28"/>
    <cellStyle name="Neutral 2" xfId="5" xr:uid="{C1080A1F-E217-4543-B5E1-DFA56B5323CF}"/>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lang="en-IN"/>
            </a:pPr>
            <a:r>
              <a:rPr lang="en-IN"/>
              <a:t>Digital Image Processing</a:t>
            </a:r>
          </a:p>
        </c:rich>
      </c:tx>
      <c:overlay val="0"/>
    </c:title>
    <c:autoTitleDeleted val="0"/>
    <c:plotArea>
      <c:layout/>
      <c:barChart>
        <c:barDir val="col"/>
        <c:grouping val="clustered"/>
        <c:varyColors val="0"/>
        <c:ser>
          <c:idx val="0"/>
          <c:order val="0"/>
          <c:invertIfNegative val="0"/>
          <c:cat>
            <c:strRef>
              <c:f>'[1]Overall CO'!$L$10:$L$15</c:f>
              <c:strCache>
                <c:ptCount val="6"/>
                <c:pt idx="0">
                  <c:v>CO1</c:v>
                </c:pt>
                <c:pt idx="1">
                  <c:v>CO2</c:v>
                </c:pt>
                <c:pt idx="2">
                  <c:v>CO3</c:v>
                </c:pt>
                <c:pt idx="3">
                  <c:v>CO4</c:v>
                </c:pt>
                <c:pt idx="4">
                  <c:v>CO5</c:v>
                </c:pt>
                <c:pt idx="5">
                  <c:v>CO6</c:v>
                </c:pt>
              </c:strCache>
            </c:strRef>
          </c:cat>
          <c:val>
            <c:numRef>
              <c:f>'[1]Overall CO'!$M$10:$M$15</c:f>
              <c:numCache>
                <c:formatCode>General</c:formatCode>
                <c:ptCount val="6"/>
                <c:pt idx="0">
                  <c:v>87.692307692307693</c:v>
                </c:pt>
                <c:pt idx="1">
                  <c:v>86.15384615384616</c:v>
                </c:pt>
                <c:pt idx="2">
                  <c:v>87.692307692307693</c:v>
                </c:pt>
                <c:pt idx="3">
                  <c:v>86.15384615384616</c:v>
                </c:pt>
                <c:pt idx="4">
                  <c:v>81.538461538461533</c:v>
                </c:pt>
                <c:pt idx="5">
                  <c:v>84.615384615384613</c:v>
                </c:pt>
              </c:numCache>
            </c:numRef>
          </c:val>
          <c:extLst>
            <c:ext xmlns:c16="http://schemas.microsoft.com/office/drawing/2014/chart" uri="{C3380CC4-5D6E-409C-BE32-E72D297353CC}">
              <c16:uniqueId val="{00000000-2BF1-4BEB-B9A7-2ADF36471B31}"/>
            </c:ext>
          </c:extLst>
        </c:ser>
        <c:dLbls>
          <c:showLegendKey val="0"/>
          <c:showVal val="0"/>
          <c:showCatName val="0"/>
          <c:showSerName val="0"/>
          <c:showPercent val="0"/>
          <c:showBubbleSize val="0"/>
        </c:dLbls>
        <c:gapWidth val="150"/>
        <c:axId val="51923200"/>
        <c:axId val="51933184"/>
      </c:barChart>
      <c:catAx>
        <c:axId val="51923200"/>
        <c:scaling>
          <c:orientation val="minMax"/>
        </c:scaling>
        <c:delete val="0"/>
        <c:axPos val="b"/>
        <c:numFmt formatCode="General" sourceLinked="0"/>
        <c:majorTickMark val="none"/>
        <c:minorTickMark val="none"/>
        <c:tickLblPos val="nextTo"/>
        <c:txPr>
          <a:bodyPr/>
          <a:lstStyle/>
          <a:p>
            <a:pPr>
              <a:defRPr lang="en-IN"/>
            </a:pPr>
            <a:endParaRPr lang="en-US"/>
          </a:p>
        </c:txPr>
        <c:crossAx val="51933184"/>
        <c:crosses val="autoZero"/>
        <c:auto val="1"/>
        <c:lblAlgn val="ctr"/>
        <c:lblOffset val="100"/>
        <c:noMultiLvlLbl val="0"/>
      </c:catAx>
      <c:valAx>
        <c:axId val="51933184"/>
        <c:scaling>
          <c:orientation val="minMax"/>
          <c:max val="100"/>
          <c:min val="0"/>
        </c:scaling>
        <c:delete val="0"/>
        <c:axPos val="l"/>
        <c:majorGridlines/>
        <c:title>
          <c:tx>
            <c:rich>
              <a:bodyPr/>
              <a:lstStyle/>
              <a:p>
                <a:pPr>
                  <a:defRPr lang="en-IN"/>
                </a:pPr>
                <a:r>
                  <a:rPr lang="en-IN"/>
                  <a:t>CO Attainment</a:t>
                </a:r>
              </a:p>
            </c:rich>
          </c:tx>
          <c:overlay val="0"/>
        </c:title>
        <c:numFmt formatCode="General" sourceLinked="1"/>
        <c:majorTickMark val="none"/>
        <c:minorTickMark val="none"/>
        <c:tickLblPos val="nextTo"/>
        <c:txPr>
          <a:bodyPr/>
          <a:lstStyle/>
          <a:p>
            <a:pPr>
              <a:defRPr lang="en-IN"/>
            </a:pPr>
            <a:endParaRPr lang="en-US"/>
          </a:p>
        </c:txPr>
        <c:crossAx val="51923200"/>
        <c:crosses val="autoZero"/>
        <c:crossBetween val="between"/>
      </c:valAx>
      <c:dTable>
        <c:showHorzBorder val="1"/>
        <c:showVertBorder val="1"/>
        <c:showOutline val="1"/>
        <c:showKeys val="1"/>
        <c:txPr>
          <a:bodyPr/>
          <a:lstStyle/>
          <a:p>
            <a:pPr rtl="0">
              <a:defRPr lang="en-IN"/>
            </a:pPr>
            <a:endParaRPr lang="en-US"/>
          </a:p>
        </c:txPr>
      </c:dTable>
    </c:plotArea>
    <c:plotVisOnly val="1"/>
    <c:dispBlanksAs val="gap"/>
    <c:showDLblsOverMax val="0"/>
  </c:chart>
  <c:printSettings>
    <c:headerFooter/>
    <c:pageMargins b="0.75000000000000466" l="0.70000000000000062" r="0.70000000000000062" t="0.750000000000004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barChart>
        <c:barDir val="col"/>
        <c:grouping val="clustered"/>
        <c:varyColors val="0"/>
        <c:ser>
          <c:idx val="0"/>
          <c:order val="0"/>
          <c:tx>
            <c:strRef>
              <c:f>'[1]Overall CO'!$P$9</c:f>
              <c:strCache>
                <c:ptCount val="1"/>
                <c:pt idx="0">
                  <c:v>High</c:v>
                </c:pt>
              </c:strCache>
            </c:strRef>
          </c:tx>
          <c:invertIfNegative val="0"/>
          <c:cat>
            <c:strRef>
              <c:f>'[1]Overall CO'!$O$9:$O$15</c:f>
              <c:strCache>
                <c:ptCount val="7"/>
                <c:pt idx="0">
                  <c:v>Course Outcomes</c:v>
                </c:pt>
                <c:pt idx="1">
                  <c:v>CO1</c:v>
                </c:pt>
                <c:pt idx="2">
                  <c:v>CO2</c:v>
                </c:pt>
                <c:pt idx="3">
                  <c:v>CO3</c:v>
                </c:pt>
                <c:pt idx="4">
                  <c:v>CO4</c:v>
                </c:pt>
                <c:pt idx="5">
                  <c:v>CO5</c:v>
                </c:pt>
                <c:pt idx="6">
                  <c:v>CO6</c:v>
                </c:pt>
              </c:strCache>
            </c:strRef>
          </c:cat>
          <c:val>
            <c:numRef>
              <c:f>'[1]Overall CO'!$P$9:$P$15</c:f>
              <c:numCache>
                <c:formatCode>General</c:formatCode>
                <c:ptCount val="7"/>
                <c:pt idx="0">
                  <c:v>0</c:v>
                </c:pt>
                <c:pt idx="1">
                  <c:v>13.846153846153847</c:v>
                </c:pt>
                <c:pt idx="2">
                  <c:v>13.846153846153847</c:v>
                </c:pt>
                <c:pt idx="3">
                  <c:v>16.923076923076923</c:v>
                </c:pt>
                <c:pt idx="4">
                  <c:v>24.615384615384617</c:v>
                </c:pt>
                <c:pt idx="5">
                  <c:v>12.307692307692308</c:v>
                </c:pt>
                <c:pt idx="6">
                  <c:v>23.076923076923077</c:v>
                </c:pt>
              </c:numCache>
            </c:numRef>
          </c:val>
          <c:extLst>
            <c:ext xmlns:c16="http://schemas.microsoft.com/office/drawing/2014/chart" uri="{C3380CC4-5D6E-409C-BE32-E72D297353CC}">
              <c16:uniqueId val="{00000000-2BF1-4377-B671-0E307BDBA38B}"/>
            </c:ext>
          </c:extLst>
        </c:ser>
        <c:ser>
          <c:idx val="1"/>
          <c:order val="1"/>
          <c:tx>
            <c:strRef>
              <c:f>'[1]Overall CO'!$Q$9</c:f>
              <c:strCache>
                <c:ptCount val="1"/>
                <c:pt idx="0">
                  <c:v>Medium</c:v>
                </c:pt>
              </c:strCache>
            </c:strRef>
          </c:tx>
          <c:invertIfNegative val="0"/>
          <c:cat>
            <c:strRef>
              <c:f>'[1]Overall CO'!$O$9:$O$15</c:f>
              <c:strCache>
                <c:ptCount val="7"/>
                <c:pt idx="0">
                  <c:v>Course Outcomes</c:v>
                </c:pt>
                <c:pt idx="1">
                  <c:v>CO1</c:v>
                </c:pt>
                <c:pt idx="2">
                  <c:v>CO2</c:v>
                </c:pt>
                <c:pt idx="3">
                  <c:v>CO3</c:v>
                </c:pt>
                <c:pt idx="4">
                  <c:v>CO4</c:v>
                </c:pt>
                <c:pt idx="5">
                  <c:v>CO5</c:v>
                </c:pt>
                <c:pt idx="6">
                  <c:v>CO6</c:v>
                </c:pt>
              </c:strCache>
            </c:strRef>
          </c:cat>
          <c:val>
            <c:numRef>
              <c:f>'[1]Overall CO'!$Q$9:$Q$15</c:f>
              <c:numCache>
                <c:formatCode>General</c:formatCode>
                <c:ptCount val="7"/>
                <c:pt idx="0">
                  <c:v>0</c:v>
                </c:pt>
                <c:pt idx="1">
                  <c:v>32.307692307692307</c:v>
                </c:pt>
                <c:pt idx="2">
                  <c:v>24.615384615384617</c:v>
                </c:pt>
                <c:pt idx="3">
                  <c:v>29.230769230769234</c:v>
                </c:pt>
                <c:pt idx="4">
                  <c:v>26.153846153846157</c:v>
                </c:pt>
                <c:pt idx="5">
                  <c:v>20</c:v>
                </c:pt>
                <c:pt idx="6">
                  <c:v>32.307692307692307</c:v>
                </c:pt>
              </c:numCache>
            </c:numRef>
          </c:val>
          <c:extLst>
            <c:ext xmlns:c16="http://schemas.microsoft.com/office/drawing/2014/chart" uri="{C3380CC4-5D6E-409C-BE32-E72D297353CC}">
              <c16:uniqueId val="{00000001-2BF1-4377-B671-0E307BDBA38B}"/>
            </c:ext>
          </c:extLst>
        </c:ser>
        <c:ser>
          <c:idx val="2"/>
          <c:order val="2"/>
          <c:tx>
            <c:strRef>
              <c:f>'[1]Overall CO'!$R$9</c:f>
              <c:strCache>
                <c:ptCount val="1"/>
                <c:pt idx="0">
                  <c:v>Low</c:v>
                </c:pt>
              </c:strCache>
            </c:strRef>
          </c:tx>
          <c:invertIfNegative val="0"/>
          <c:cat>
            <c:strRef>
              <c:f>'[1]Overall CO'!$O$9:$O$15</c:f>
              <c:strCache>
                <c:ptCount val="7"/>
                <c:pt idx="0">
                  <c:v>Course Outcomes</c:v>
                </c:pt>
                <c:pt idx="1">
                  <c:v>CO1</c:v>
                </c:pt>
                <c:pt idx="2">
                  <c:v>CO2</c:v>
                </c:pt>
                <c:pt idx="3">
                  <c:v>CO3</c:v>
                </c:pt>
                <c:pt idx="4">
                  <c:v>CO4</c:v>
                </c:pt>
                <c:pt idx="5">
                  <c:v>CO5</c:v>
                </c:pt>
                <c:pt idx="6">
                  <c:v>CO6</c:v>
                </c:pt>
              </c:strCache>
            </c:strRef>
          </c:cat>
          <c:val>
            <c:numRef>
              <c:f>'[1]Overall CO'!$R$9:$R$15</c:f>
              <c:numCache>
                <c:formatCode>General</c:formatCode>
                <c:ptCount val="7"/>
                <c:pt idx="0">
                  <c:v>0</c:v>
                </c:pt>
                <c:pt idx="1">
                  <c:v>41.53846153846154</c:v>
                </c:pt>
                <c:pt idx="2">
                  <c:v>47.692307692307693</c:v>
                </c:pt>
                <c:pt idx="3">
                  <c:v>41.53846153846154</c:v>
                </c:pt>
                <c:pt idx="4">
                  <c:v>35.384615384615387</c:v>
                </c:pt>
                <c:pt idx="5">
                  <c:v>49.230769230769234</c:v>
                </c:pt>
                <c:pt idx="6">
                  <c:v>29.230769230769234</c:v>
                </c:pt>
              </c:numCache>
            </c:numRef>
          </c:val>
          <c:extLst>
            <c:ext xmlns:c16="http://schemas.microsoft.com/office/drawing/2014/chart" uri="{C3380CC4-5D6E-409C-BE32-E72D297353CC}">
              <c16:uniqueId val="{00000002-2BF1-4377-B671-0E307BDBA38B}"/>
            </c:ext>
          </c:extLst>
        </c:ser>
        <c:ser>
          <c:idx val="3"/>
          <c:order val="3"/>
          <c:tx>
            <c:strRef>
              <c:f>'[1]Overall CO'!$S$9</c:f>
              <c:strCache>
                <c:ptCount val="1"/>
                <c:pt idx="0">
                  <c:v>No Attainment</c:v>
                </c:pt>
              </c:strCache>
            </c:strRef>
          </c:tx>
          <c:invertIfNegative val="0"/>
          <c:cat>
            <c:strRef>
              <c:f>'[1]Overall CO'!$O$9:$O$15</c:f>
              <c:strCache>
                <c:ptCount val="7"/>
                <c:pt idx="0">
                  <c:v>Course Outcomes</c:v>
                </c:pt>
                <c:pt idx="1">
                  <c:v>CO1</c:v>
                </c:pt>
                <c:pt idx="2">
                  <c:v>CO2</c:v>
                </c:pt>
                <c:pt idx="3">
                  <c:v>CO3</c:v>
                </c:pt>
                <c:pt idx="4">
                  <c:v>CO4</c:v>
                </c:pt>
                <c:pt idx="5">
                  <c:v>CO5</c:v>
                </c:pt>
                <c:pt idx="6">
                  <c:v>CO6</c:v>
                </c:pt>
              </c:strCache>
            </c:strRef>
          </c:cat>
          <c:val>
            <c:numRef>
              <c:f>'[1]Overall CO'!$S$9:$S$15</c:f>
              <c:numCache>
                <c:formatCode>General</c:formatCode>
                <c:ptCount val="7"/>
                <c:pt idx="0">
                  <c:v>0</c:v>
                </c:pt>
                <c:pt idx="1">
                  <c:v>12.307692307692308</c:v>
                </c:pt>
                <c:pt idx="2">
                  <c:v>13.846153846153847</c:v>
                </c:pt>
                <c:pt idx="3">
                  <c:v>12.307692307692308</c:v>
                </c:pt>
                <c:pt idx="4">
                  <c:v>13.846153846153847</c:v>
                </c:pt>
                <c:pt idx="5">
                  <c:v>18.461538461538463</c:v>
                </c:pt>
                <c:pt idx="6">
                  <c:v>15.384615384615385</c:v>
                </c:pt>
              </c:numCache>
            </c:numRef>
          </c:val>
          <c:extLst>
            <c:ext xmlns:c16="http://schemas.microsoft.com/office/drawing/2014/chart" uri="{C3380CC4-5D6E-409C-BE32-E72D297353CC}">
              <c16:uniqueId val="{00000003-2BF1-4377-B671-0E307BDBA38B}"/>
            </c:ext>
          </c:extLst>
        </c:ser>
        <c:dLbls>
          <c:showLegendKey val="0"/>
          <c:showVal val="0"/>
          <c:showCatName val="0"/>
          <c:showSerName val="0"/>
          <c:showPercent val="0"/>
          <c:showBubbleSize val="0"/>
        </c:dLbls>
        <c:gapWidth val="150"/>
        <c:axId val="74846208"/>
        <c:axId val="74847744"/>
      </c:barChart>
      <c:catAx>
        <c:axId val="74846208"/>
        <c:scaling>
          <c:orientation val="minMax"/>
        </c:scaling>
        <c:delete val="0"/>
        <c:axPos val="b"/>
        <c:numFmt formatCode="General" sourceLinked="0"/>
        <c:majorTickMark val="out"/>
        <c:minorTickMark val="none"/>
        <c:tickLblPos val="nextTo"/>
        <c:txPr>
          <a:bodyPr/>
          <a:lstStyle/>
          <a:p>
            <a:pPr>
              <a:defRPr lang="en-IN"/>
            </a:pPr>
            <a:endParaRPr lang="en-US"/>
          </a:p>
        </c:txPr>
        <c:crossAx val="74847744"/>
        <c:crosses val="autoZero"/>
        <c:auto val="1"/>
        <c:lblAlgn val="ctr"/>
        <c:lblOffset val="100"/>
        <c:noMultiLvlLbl val="0"/>
      </c:catAx>
      <c:valAx>
        <c:axId val="74847744"/>
        <c:scaling>
          <c:orientation val="minMax"/>
          <c:max val="100"/>
        </c:scaling>
        <c:delete val="0"/>
        <c:axPos val="l"/>
        <c:majorGridlines/>
        <c:numFmt formatCode="General" sourceLinked="1"/>
        <c:majorTickMark val="out"/>
        <c:minorTickMark val="none"/>
        <c:tickLblPos val="nextTo"/>
        <c:txPr>
          <a:bodyPr/>
          <a:lstStyle/>
          <a:p>
            <a:pPr>
              <a:defRPr lang="en-IN"/>
            </a:pPr>
            <a:endParaRPr lang="en-US"/>
          </a:p>
        </c:txPr>
        <c:crossAx val="74846208"/>
        <c:crosses val="autoZero"/>
        <c:crossBetween val="between"/>
      </c:valAx>
    </c:plotArea>
    <c:legend>
      <c:legendPos val="r"/>
      <c:overlay val="0"/>
      <c:txPr>
        <a:bodyPr/>
        <a:lstStyle/>
        <a:p>
          <a:pPr>
            <a:defRPr lang="en-IN"/>
          </a:pPr>
          <a:endParaRPr lang="en-US"/>
        </a:p>
      </c:txPr>
    </c:legend>
    <c:plotVisOnly val="1"/>
    <c:dispBlanksAs val="gap"/>
    <c:showDLblsOverMax val="0"/>
  </c:chart>
  <c:printSettings>
    <c:headerFooter/>
    <c:pageMargins b="0.75000000000000466" l="0.70000000000000062" r="0.70000000000000062" t="0.750000000000004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lang="en-IN"/>
            </a:pPr>
            <a:r>
              <a:rPr lang="en-IN"/>
              <a:t>Digital Image Processing</a:t>
            </a:r>
          </a:p>
        </c:rich>
      </c:tx>
      <c:overlay val="0"/>
    </c:title>
    <c:autoTitleDeleted val="0"/>
    <c:plotArea>
      <c:layout/>
      <c:barChart>
        <c:barDir val="col"/>
        <c:grouping val="clustered"/>
        <c:varyColors val="0"/>
        <c:ser>
          <c:idx val="0"/>
          <c:order val="0"/>
          <c:invertIfNegative val="0"/>
          <c:cat>
            <c:strRef>
              <c:f>'[1]Overall CO'!$L$10:$L$15</c:f>
              <c:strCache>
                <c:ptCount val="6"/>
                <c:pt idx="0">
                  <c:v>CO1</c:v>
                </c:pt>
                <c:pt idx="1">
                  <c:v>CO2</c:v>
                </c:pt>
                <c:pt idx="2">
                  <c:v>CO3</c:v>
                </c:pt>
                <c:pt idx="3">
                  <c:v>CO4</c:v>
                </c:pt>
                <c:pt idx="4">
                  <c:v>CO5</c:v>
                </c:pt>
                <c:pt idx="5">
                  <c:v>CO6</c:v>
                </c:pt>
              </c:strCache>
            </c:strRef>
          </c:cat>
          <c:val>
            <c:numRef>
              <c:f>'[1]Overall CO'!$N$10:$N$15</c:f>
              <c:numCache>
                <c:formatCode>General</c:formatCode>
                <c:ptCount val="6"/>
                <c:pt idx="0">
                  <c:v>86.353846153846163</c:v>
                </c:pt>
                <c:pt idx="1">
                  <c:v>84.32307692307694</c:v>
                </c:pt>
                <c:pt idx="2">
                  <c:v>86.753846153846155</c:v>
                </c:pt>
                <c:pt idx="3">
                  <c:v>84.923076923076934</c:v>
                </c:pt>
                <c:pt idx="4">
                  <c:v>82.430769230769229</c:v>
                </c:pt>
                <c:pt idx="5">
                  <c:v>83.492307692307691</c:v>
                </c:pt>
              </c:numCache>
            </c:numRef>
          </c:val>
          <c:extLst>
            <c:ext xmlns:c16="http://schemas.microsoft.com/office/drawing/2014/chart" uri="{C3380CC4-5D6E-409C-BE32-E72D297353CC}">
              <c16:uniqueId val="{00000000-A45C-42A5-A84F-261A332974CA}"/>
            </c:ext>
          </c:extLst>
        </c:ser>
        <c:dLbls>
          <c:showLegendKey val="0"/>
          <c:showVal val="0"/>
          <c:showCatName val="0"/>
          <c:showSerName val="0"/>
          <c:showPercent val="0"/>
          <c:showBubbleSize val="0"/>
        </c:dLbls>
        <c:gapWidth val="150"/>
        <c:axId val="74863360"/>
        <c:axId val="74864896"/>
      </c:barChart>
      <c:catAx>
        <c:axId val="74863360"/>
        <c:scaling>
          <c:orientation val="minMax"/>
        </c:scaling>
        <c:delete val="0"/>
        <c:axPos val="b"/>
        <c:numFmt formatCode="General" sourceLinked="0"/>
        <c:majorTickMark val="none"/>
        <c:minorTickMark val="none"/>
        <c:tickLblPos val="nextTo"/>
        <c:txPr>
          <a:bodyPr/>
          <a:lstStyle/>
          <a:p>
            <a:pPr>
              <a:defRPr lang="en-IN"/>
            </a:pPr>
            <a:endParaRPr lang="en-US"/>
          </a:p>
        </c:txPr>
        <c:crossAx val="74864896"/>
        <c:crosses val="autoZero"/>
        <c:auto val="1"/>
        <c:lblAlgn val="ctr"/>
        <c:lblOffset val="100"/>
        <c:noMultiLvlLbl val="0"/>
      </c:catAx>
      <c:valAx>
        <c:axId val="74864896"/>
        <c:scaling>
          <c:orientation val="minMax"/>
          <c:max val="100"/>
          <c:min val="0"/>
        </c:scaling>
        <c:delete val="0"/>
        <c:axPos val="l"/>
        <c:majorGridlines/>
        <c:title>
          <c:tx>
            <c:rich>
              <a:bodyPr/>
              <a:lstStyle/>
              <a:p>
                <a:pPr>
                  <a:defRPr lang="en-IN"/>
                </a:pPr>
                <a:r>
                  <a:rPr lang="en-IN"/>
                  <a:t>CO Attainment</a:t>
                </a:r>
              </a:p>
            </c:rich>
          </c:tx>
          <c:overlay val="0"/>
        </c:title>
        <c:numFmt formatCode="General" sourceLinked="1"/>
        <c:majorTickMark val="none"/>
        <c:minorTickMark val="none"/>
        <c:tickLblPos val="nextTo"/>
        <c:txPr>
          <a:bodyPr/>
          <a:lstStyle/>
          <a:p>
            <a:pPr>
              <a:defRPr lang="en-IN"/>
            </a:pPr>
            <a:endParaRPr lang="en-US"/>
          </a:p>
        </c:txPr>
        <c:crossAx val="74863360"/>
        <c:crosses val="autoZero"/>
        <c:crossBetween val="between"/>
      </c:valAx>
      <c:dTable>
        <c:showHorzBorder val="1"/>
        <c:showVertBorder val="1"/>
        <c:showOutline val="1"/>
        <c:showKeys val="1"/>
        <c:txPr>
          <a:bodyPr/>
          <a:lstStyle/>
          <a:p>
            <a:pPr rtl="0">
              <a:defRPr lang="en-IN"/>
            </a:pPr>
            <a:endParaRPr lang="en-US"/>
          </a:p>
        </c:txPr>
      </c:dTable>
    </c:plotArea>
    <c:plotVisOnly val="1"/>
    <c:dispBlanksAs val="gap"/>
    <c:showDLblsOverMax val="0"/>
  </c:chart>
  <c:printSettings>
    <c:headerFooter/>
    <c:pageMargins b="0.75000000000000488" l="0.70000000000000062" r="0.70000000000000062" t="0.750000000000004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lang="en-IN"/>
            </a:pPr>
            <a:r>
              <a:rPr lang="en-IN"/>
              <a:t> MPMC Lab</a:t>
            </a:r>
          </a:p>
        </c:rich>
      </c:tx>
      <c:overlay val="0"/>
    </c:title>
    <c:autoTitleDeleted val="0"/>
    <c:plotArea>
      <c:layout/>
      <c:barChart>
        <c:barDir val="col"/>
        <c:grouping val="clustered"/>
        <c:varyColors val="0"/>
        <c:ser>
          <c:idx val="0"/>
          <c:order val="0"/>
          <c:tx>
            <c:v>CO Values</c:v>
          </c:tx>
          <c:invertIfNegative val="0"/>
          <c:cat>
            <c:strRef>
              <c:f>'[2]Overall CO'!$K$10:$K$14</c:f>
              <c:strCache>
                <c:ptCount val="5"/>
                <c:pt idx="0">
                  <c:v>CO1</c:v>
                </c:pt>
                <c:pt idx="1">
                  <c:v>CO2</c:v>
                </c:pt>
                <c:pt idx="2">
                  <c:v>CO3</c:v>
                </c:pt>
                <c:pt idx="3">
                  <c:v>CO4</c:v>
                </c:pt>
                <c:pt idx="4">
                  <c:v>CO5</c:v>
                </c:pt>
              </c:strCache>
            </c:strRef>
          </c:cat>
          <c:val>
            <c:numRef>
              <c:f>'[2]Overall CO'!$L$10:$L$14</c:f>
              <c:numCache>
                <c:formatCode>General</c:formatCode>
                <c:ptCount val="5"/>
                <c:pt idx="0">
                  <c:v>92.063492063492063</c:v>
                </c:pt>
                <c:pt idx="1">
                  <c:v>92.063492063492063</c:v>
                </c:pt>
                <c:pt idx="2">
                  <c:v>92.063492063492063</c:v>
                </c:pt>
                <c:pt idx="3">
                  <c:v>92.063492063492063</c:v>
                </c:pt>
                <c:pt idx="4">
                  <c:v>92.063492063492063</c:v>
                </c:pt>
              </c:numCache>
            </c:numRef>
          </c:val>
          <c:extLst>
            <c:ext xmlns:c16="http://schemas.microsoft.com/office/drawing/2014/chart" uri="{C3380CC4-5D6E-409C-BE32-E72D297353CC}">
              <c16:uniqueId val="{00000000-4239-409B-82CE-CEF053781B59}"/>
            </c:ext>
          </c:extLst>
        </c:ser>
        <c:dLbls>
          <c:showLegendKey val="0"/>
          <c:showVal val="0"/>
          <c:showCatName val="0"/>
          <c:showSerName val="0"/>
          <c:showPercent val="0"/>
          <c:showBubbleSize val="0"/>
        </c:dLbls>
        <c:gapWidth val="150"/>
        <c:axId val="71756032"/>
        <c:axId val="72556544"/>
      </c:barChart>
      <c:catAx>
        <c:axId val="71756032"/>
        <c:scaling>
          <c:orientation val="minMax"/>
        </c:scaling>
        <c:delete val="0"/>
        <c:axPos val="b"/>
        <c:numFmt formatCode="General" sourceLinked="0"/>
        <c:majorTickMark val="none"/>
        <c:minorTickMark val="none"/>
        <c:tickLblPos val="nextTo"/>
        <c:txPr>
          <a:bodyPr/>
          <a:lstStyle/>
          <a:p>
            <a:pPr>
              <a:defRPr lang="en-IN"/>
            </a:pPr>
            <a:endParaRPr lang="en-US"/>
          </a:p>
        </c:txPr>
        <c:crossAx val="72556544"/>
        <c:crosses val="autoZero"/>
        <c:auto val="1"/>
        <c:lblAlgn val="ctr"/>
        <c:lblOffset val="100"/>
        <c:noMultiLvlLbl val="0"/>
      </c:catAx>
      <c:valAx>
        <c:axId val="72556544"/>
        <c:scaling>
          <c:orientation val="minMax"/>
          <c:max val="100"/>
          <c:min val="0"/>
        </c:scaling>
        <c:delete val="0"/>
        <c:axPos val="l"/>
        <c:majorGridlines/>
        <c:title>
          <c:tx>
            <c:rich>
              <a:bodyPr/>
              <a:lstStyle/>
              <a:p>
                <a:pPr>
                  <a:defRPr lang="en-IN"/>
                </a:pPr>
                <a:r>
                  <a:rPr lang="en-IN"/>
                  <a:t>CO Attainment</a:t>
                </a:r>
              </a:p>
            </c:rich>
          </c:tx>
          <c:overlay val="0"/>
        </c:title>
        <c:numFmt formatCode="General" sourceLinked="1"/>
        <c:majorTickMark val="none"/>
        <c:minorTickMark val="none"/>
        <c:tickLblPos val="nextTo"/>
        <c:txPr>
          <a:bodyPr/>
          <a:lstStyle/>
          <a:p>
            <a:pPr>
              <a:defRPr lang="en-IN"/>
            </a:pPr>
            <a:endParaRPr lang="en-US"/>
          </a:p>
        </c:txPr>
        <c:crossAx val="71756032"/>
        <c:crosses val="autoZero"/>
        <c:crossBetween val="between"/>
      </c:valAx>
      <c:dTable>
        <c:showHorzBorder val="1"/>
        <c:showVertBorder val="1"/>
        <c:showOutline val="1"/>
        <c:showKeys val="1"/>
        <c:txPr>
          <a:bodyPr/>
          <a:lstStyle/>
          <a:p>
            <a:pPr rtl="0">
              <a:defRPr lang="en-IN"/>
            </a:pPr>
            <a:endParaRPr lang="en-US"/>
          </a:p>
        </c:txPr>
      </c:dTable>
    </c:plotArea>
    <c:plotVisOnly val="1"/>
    <c:dispBlanksAs val="gap"/>
    <c:showDLblsOverMax val="0"/>
  </c:chart>
  <c:printSettings>
    <c:headerFooter/>
    <c:pageMargins b="0.75000000000000888" l="0.70000000000000062" r="0.70000000000000062" t="0.750000000000008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barChart>
        <c:barDir val="col"/>
        <c:grouping val="clustered"/>
        <c:varyColors val="0"/>
        <c:ser>
          <c:idx val="0"/>
          <c:order val="0"/>
          <c:tx>
            <c:strRef>
              <c:f>'[2]Overall CO'!$O$9</c:f>
              <c:strCache>
                <c:ptCount val="1"/>
                <c:pt idx="0">
                  <c:v>High</c:v>
                </c:pt>
              </c:strCache>
            </c:strRef>
          </c:tx>
          <c:invertIfNegative val="0"/>
          <c:cat>
            <c:strRef>
              <c:f>'[2]Overall CO'!$N$9:$N$14</c:f>
              <c:strCache>
                <c:ptCount val="6"/>
                <c:pt idx="0">
                  <c:v>Course Outcomes</c:v>
                </c:pt>
                <c:pt idx="1">
                  <c:v>CO1</c:v>
                </c:pt>
                <c:pt idx="2">
                  <c:v>CO2</c:v>
                </c:pt>
                <c:pt idx="3">
                  <c:v>CO3</c:v>
                </c:pt>
                <c:pt idx="4">
                  <c:v>CO4</c:v>
                </c:pt>
                <c:pt idx="5">
                  <c:v>CO5</c:v>
                </c:pt>
              </c:strCache>
            </c:strRef>
          </c:cat>
          <c:val>
            <c:numRef>
              <c:f>'[2]Overall CO'!$O$9:$O$14</c:f>
              <c:numCache>
                <c:formatCode>General</c:formatCode>
                <c:ptCount val="6"/>
                <c:pt idx="0">
                  <c:v>0</c:v>
                </c:pt>
                <c:pt idx="1">
                  <c:v>53.968253968253968</c:v>
                </c:pt>
                <c:pt idx="2">
                  <c:v>60.317460317460316</c:v>
                </c:pt>
                <c:pt idx="3">
                  <c:v>46.031746031746032</c:v>
                </c:pt>
                <c:pt idx="4">
                  <c:v>44.444444444444443</c:v>
                </c:pt>
                <c:pt idx="5">
                  <c:v>44.444444444444443</c:v>
                </c:pt>
              </c:numCache>
            </c:numRef>
          </c:val>
          <c:extLst>
            <c:ext xmlns:c16="http://schemas.microsoft.com/office/drawing/2014/chart" uri="{C3380CC4-5D6E-409C-BE32-E72D297353CC}">
              <c16:uniqueId val="{00000000-1978-4C85-B313-3D6FFD3D259D}"/>
            </c:ext>
          </c:extLst>
        </c:ser>
        <c:ser>
          <c:idx val="1"/>
          <c:order val="1"/>
          <c:tx>
            <c:strRef>
              <c:f>'[2]Overall CO'!$P$9</c:f>
              <c:strCache>
                <c:ptCount val="1"/>
                <c:pt idx="0">
                  <c:v>Medium</c:v>
                </c:pt>
              </c:strCache>
            </c:strRef>
          </c:tx>
          <c:invertIfNegative val="0"/>
          <c:cat>
            <c:strRef>
              <c:f>'[2]Overall CO'!$N$9:$N$14</c:f>
              <c:strCache>
                <c:ptCount val="6"/>
                <c:pt idx="0">
                  <c:v>Course Outcomes</c:v>
                </c:pt>
                <c:pt idx="1">
                  <c:v>CO1</c:v>
                </c:pt>
                <c:pt idx="2">
                  <c:v>CO2</c:v>
                </c:pt>
                <c:pt idx="3">
                  <c:v>CO3</c:v>
                </c:pt>
                <c:pt idx="4">
                  <c:v>CO4</c:v>
                </c:pt>
                <c:pt idx="5">
                  <c:v>CO5</c:v>
                </c:pt>
              </c:strCache>
            </c:strRef>
          </c:cat>
          <c:val>
            <c:numRef>
              <c:f>'[2]Overall CO'!$P$9:$P$14</c:f>
              <c:numCache>
                <c:formatCode>General</c:formatCode>
                <c:ptCount val="6"/>
                <c:pt idx="0">
                  <c:v>0</c:v>
                </c:pt>
                <c:pt idx="1">
                  <c:v>34.920634920634917</c:v>
                </c:pt>
                <c:pt idx="2">
                  <c:v>28.571428571428569</c:v>
                </c:pt>
                <c:pt idx="3">
                  <c:v>41.269841269841265</c:v>
                </c:pt>
                <c:pt idx="4">
                  <c:v>42.857142857142854</c:v>
                </c:pt>
                <c:pt idx="5">
                  <c:v>42.857142857142854</c:v>
                </c:pt>
              </c:numCache>
            </c:numRef>
          </c:val>
          <c:extLst>
            <c:ext xmlns:c16="http://schemas.microsoft.com/office/drawing/2014/chart" uri="{C3380CC4-5D6E-409C-BE32-E72D297353CC}">
              <c16:uniqueId val="{00000001-1978-4C85-B313-3D6FFD3D259D}"/>
            </c:ext>
          </c:extLst>
        </c:ser>
        <c:ser>
          <c:idx val="2"/>
          <c:order val="2"/>
          <c:tx>
            <c:strRef>
              <c:f>'[2]Overall CO'!$Q$9</c:f>
              <c:strCache>
                <c:ptCount val="1"/>
                <c:pt idx="0">
                  <c:v>Low</c:v>
                </c:pt>
              </c:strCache>
            </c:strRef>
          </c:tx>
          <c:invertIfNegative val="0"/>
          <c:cat>
            <c:strRef>
              <c:f>'[2]Overall CO'!$N$9:$N$14</c:f>
              <c:strCache>
                <c:ptCount val="6"/>
                <c:pt idx="0">
                  <c:v>Course Outcomes</c:v>
                </c:pt>
                <c:pt idx="1">
                  <c:v>CO1</c:v>
                </c:pt>
                <c:pt idx="2">
                  <c:v>CO2</c:v>
                </c:pt>
                <c:pt idx="3">
                  <c:v>CO3</c:v>
                </c:pt>
                <c:pt idx="4">
                  <c:v>CO4</c:v>
                </c:pt>
                <c:pt idx="5">
                  <c:v>CO5</c:v>
                </c:pt>
              </c:strCache>
            </c:strRef>
          </c:cat>
          <c:val>
            <c:numRef>
              <c:f>'[2]Overall CO'!$Q$9:$Q$14</c:f>
              <c:numCache>
                <c:formatCode>General</c:formatCode>
                <c:ptCount val="6"/>
                <c:pt idx="0">
                  <c:v>0</c:v>
                </c:pt>
                <c:pt idx="1">
                  <c:v>3.1746031746031744</c:v>
                </c:pt>
                <c:pt idx="2">
                  <c:v>3.1746031746031744</c:v>
                </c:pt>
                <c:pt idx="3">
                  <c:v>4.7619047619047619</c:v>
                </c:pt>
                <c:pt idx="4">
                  <c:v>4.7619047619047619</c:v>
                </c:pt>
                <c:pt idx="5">
                  <c:v>4.7619047619047619</c:v>
                </c:pt>
              </c:numCache>
            </c:numRef>
          </c:val>
          <c:extLst>
            <c:ext xmlns:c16="http://schemas.microsoft.com/office/drawing/2014/chart" uri="{C3380CC4-5D6E-409C-BE32-E72D297353CC}">
              <c16:uniqueId val="{00000002-1978-4C85-B313-3D6FFD3D259D}"/>
            </c:ext>
          </c:extLst>
        </c:ser>
        <c:ser>
          <c:idx val="3"/>
          <c:order val="3"/>
          <c:tx>
            <c:strRef>
              <c:f>'[2]Overall CO'!$R$9</c:f>
              <c:strCache>
                <c:ptCount val="1"/>
                <c:pt idx="0">
                  <c:v>No Attainment</c:v>
                </c:pt>
              </c:strCache>
            </c:strRef>
          </c:tx>
          <c:invertIfNegative val="0"/>
          <c:cat>
            <c:strRef>
              <c:f>'[2]Overall CO'!$N$9:$N$14</c:f>
              <c:strCache>
                <c:ptCount val="6"/>
                <c:pt idx="0">
                  <c:v>Course Outcomes</c:v>
                </c:pt>
                <c:pt idx="1">
                  <c:v>CO1</c:v>
                </c:pt>
                <c:pt idx="2">
                  <c:v>CO2</c:v>
                </c:pt>
                <c:pt idx="3">
                  <c:v>CO3</c:v>
                </c:pt>
                <c:pt idx="4">
                  <c:v>CO4</c:v>
                </c:pt>
                <c:pt idx="5">
                  <c:v>CO5</c:v>
                </c:pt>
              </c:strCache>
            </c:strRef>
          </c:cat>
          <c:val>
            <c:numRef>
              <c:f>'[2]Overall CO'!$R$9:$R$14</c:f>
              <c:numCache>
                <c:formatCode>General</c:formatCode>
                <c:ptCount val="6"/>
                <c:pt idx="0">
                  <c:v>0</c:v>
                </c:pt>
                <c:pt idx="1">
                  <c:v>7.9365079365079358</c:v>
                </c:pt>
                <c:pt idx="2">
                  <c:v>7.9365079365079358</c:v>
                </c:pt>
                <c:pt idx="3">
                  <c:v>7.9365079365079358</c:v>
                </c:pt>
                <c:pt idx="4">
                  <c:v>7.9365079365079358</c:v>
                </c:pt>
                <c:pt idx="5">
                  <c:v>7.9365079365079358</c:v>
                </c:pt>
              </c:numCache>
            </c:numRef>
          </c:val>
          <c:extLst>
            <c:ext xmlns:c16="http://schemas.microsoft.com/office/drawing/2014/chart" uri="{C3380CC4-5D6E-409C-BE32-E72D297353CC}">
              <c16:uniqueId val="{00000003-1978-4C85-B313-3D6FFD3D259D}"/>
            </c:ext>
          </c:extLst>
        </c:ser>
        <c:dLbls>
          <c:showLegendKey val="0"/>
          <c:showVal val="0"/>
          <c:showCatName val="0"/>
          <c:showSerName val="0"/>
          <c:showPercent val="0"/>
          <c:showBubbleSize val="0"/>
        </c:dLbls>
        <c:gapWidth val="150"/>
        <c:axId val="72598656"/>
        <c:axId val="72600192"/>
      </c:barChart>
      <c:catAx>
        <c:axId val="72598656"/>
        <c:scaling>
          <c:orientation val="minMax"/>
        </c:scaling>
        <c:delete val="0"/>
        <c:axPos val="b"/>
        <c:numFmt formatCode="General" sourceLinked="0"/>
        <c:majorTickMark val="out"/>
        <c:minorTickMark val="none"/>
        <c:tickLblPos val="nextTo"/>
        <c:txPr>
          <a:bodyPr/>
          <a:lstStyle/>
          <a:p>
            <a:pPr>
              <a:defRPr lang="en-IN"/>
            </a:pPr>
            <a:endParaRPr lang="en-US"/>
          </a:p>
        </c:txPr>
        <c:crossAx val="72600192"/>
        <c:crosses val="autoZero"/>
        <c:auto val="1"/>
        <c:lblAlgn val="ctr"/>
        <c:lblOffset val="100"/>
        <c:noMultiLvlLbl val="0"/>
      </c:catAx>
      <c:valAx>
        <c:axId val="72600192"/>
        <c:scaling>
          <c:orientation val="minMax"/>
          <c:max val="100"/>
        </c:scaling>
        <c:delete val="0"/>
        <c:axPos val="l"/>
        <c:majorGridlines/>
        <c:numFmt formatCode="General" sourceLinked="1"/>
        <c:majorTickMark val="out"/>
        <c:minorTickMark val="none"/>
        <c:tickLblPos val="nextTo"/>
        <c:txPr>
          <a:bodyPr/>
          <a:lstStyle/>
          <a:p>
            <a:pPr>
              <a:defRPr lang="en-IN"/>
            </a:pPr>
            <a:endParaRPr lang="en-US"/>
          </a:p>
        </c:txPr>
        <c:crossAx val="72598656"/>
        <c:crosses val="autoZero"/>
        <c:crossBetween val="between"/>
      </c:valAx>
    </c:plotArea>
    <c:legend>
      <c:legendPos val="r"/>
      <c:overlay val="0"/>
      <c:txPr>
        <a:bodyPr/>
        <a:lstStyle/>
        <a:p>
          <a:pPr>
            <a:defRPr lang="en-IN"/>
          </a:pPr>
          <a:endParaRPr lang="en-US"/>
        </a:p>
      </c:txPr>
    </c:legend>
    <c:plotVisOnly val="1"/>
    <c:dispBlanksAs val="gap"/>
    <c:showDLblsOverMax val="0"/>
  </c:chart>
  <c:printSettings>
    <c:headerFooter/>
    <c:pageMargins b="0.75000000000000888" l="0.70000000000000062" r="0.70000000000000062" t="0.750000000000008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lang="en-US"/>
            </a:pPr>
            <a:r>
              <a:rPr lang="en-IN"/>
              <a:t>MPMC Lab</a:t>
            </a:r>
          </a:p>
        </c:rich>
      </c:tx>
      <c:overlay val="0"/>
    </c:title>
    <c:autoTitleDeleted val="0"/>
    <c:plotArea>
      <c:layout/>
      <c:barChart>
        <c:barDir val="col"/>
        <c:grouping val="clustered"/>
        <c:varyColors val="0"/>
        <c:ser>
          <c:idx val="0"/>
          <c:order val="0"/>
          <c:tx>
            <c:v>CO Values</c:v>
          </c:tx>
          <c:invertIfNegative val="0"/>
          <c:cat>
            <c:strRef>
              <c:f>'[2]Overall CO'!$K$10:$K$14</c:f>
              <c:strCache>
                <c:ptCount val="5"/>
                <c:pt idx="0">
                  <c:v>CO1</c:v>
                </c:pt>
                <c:pt idx="1">
                  <c:v>CO2</c:v>
                </c:pt>
                <c:pt idx="2">
                  <c:v>CO3</c:v>
                </c:pt>
                <c:pt idx="3">
                  <c:v>CO4</c:v>
                </c:pt>
                <c:pt idx="4">
                  <c:v>CO5</c:v>
                </c:pt>
              </c:strCache>
            </c:strRef>
          </c:cat>
          <c:val>
            <c:numRef>
              <c:f>'[2]Overall CO'!$M$10:$M$14</c:f>
              <c:numCache>
                <c:formatCode>General</c:formatCode>
                <c:ptCount val="5"/>
                <c:pt idx="0">
                  <c:v>88.250793650793668</c:v>
                </c:pt>
                <c:pt idx="1">
                  <c:v>88.250793650793668</c:v>
                </c:pt>
                <c:pt idx="2">
                  <c:v>87.850793650793662</c:v>
                </c:pt>
                <c:pt idx="3">
                  <c:v>87.450793650793656</c:v>
                </c:pt>
                <c:pt idx="4">
                  <c:v>87.450793650793656</c:v>
                </c:pt>
              </c:numCache>
            </c:numRef>
          </c:val>
          <c:extLst>
            <c:ext xmlns:c16="http://schemas.microsoft.com/office/drawing/2014/chart" uri="{C3380CC4-5D6E-409C-BE32-E72D297353CC}">
              <c16:uniqueId val="{00000000-4F9A-44B3-91A8-41DAB4BC43C9}"/>
            </c:ext>
          </c:extLst>
        </c:ser>
        <c:dLbls>
          <c:showLegendKey val="0"/>
          <c:showVal val="0"/>
          <c:showCatName val="0"/>
          <c:showSerName val="0"/>
          <c:showPercent val="0"/>
          <c:showBubbleSize val="0"/>
        </c:dLbls>
        <c:gapWidth val="150"/>
        <c:axId val="71743744"/>
        <c:axId val="72777728"/>
      </c:barChart>
      <c:catAx>
        <c:axId val="71743744"/>
        <c:scaling>
          <c:orientation val="minMax"/>
        </c:scaling>
        <c:delete val="0"/>
        <c:axPos val="b"/>
        <c:numFmt formatCode="General" sourceLinked="0"/>
        <c:majorTickMark val="none"/>
        <c:minorTickMark val="none"/>
        <c:tickLblPos val="nextTo"/>
        <c:txPr>
          <a:bodyPr/>
          <a:lstStyle/>
          <a:p>
            <a:pPr>
              <a:defRPr lang="en-US"/>
            </a:pPr>
            <a:endParaRPr lang="en-US"/>
          </a:p>
        </c:txPr>
        <c:crossAx val="72777728"/>
        <c:crosses val="autoZero"/>
        <c:auto val="1"/>
        <c:lblAlgn val="ctr"/>
        <c:lblOffset val="100"/>
        <c:noMultiLvlLbl val="0"/>
      </c:catAx>
      <c:valAx>
        <c:axId val="72777728"/>
        <c:scaling>
          <c:orientation val="minMax"/>
          <c:max val="100"/>
          <c:min val="0"/>
        </c:scaling>
        <c:delete val="0"/>
        <c:axPos val="l"/>
        <c:majorGridlines/>
        <c:title>
          <c:tx>
            <c:rich>
              <a:bodyPr/>
              <a:lstStyle/>
              <a:p>
                <a:pPr>
                  <a:defRPr lang="en-US"/>
                </a:pPr>
                <a:r>
                  <a:rPr lang="en-IN"/>
                  <a:t>CO Attainment</a:t>
                </a:r>
              </a:p>
            </c:rich>
          </c:tx>
          <c:overlay val="0"/>
        </c:title>
        <c:numFmt formatCode="General" sourceLinked="1"/>
        <c:majorTickMark val="none"/>
        <c:minorTickMark val="none"/>
        <c:tickLblPos val="nextTo"/>
        <c:txPr>
          <a:bodyPr/>
          <a:lstStyle/>
          <a:p>
            <a:pPr>
              <a:defRPr lang="en-US"/>
            </a:pPr>
            <a:endParaRPr lang="en-US"/>
          </a:p>
        </c:txPr>
        <c:crossAx val="71743744"/>
        <c:crosses val="autoZero"/>
        <c:crossBetween val="between"/>
      </c:valAx>
      <c:dTable>
        <c:showHorzBorder val="1"/>
        <c:showVertBorder val="1"/>
        <c:showOutline val="1"/>
        <c:showKeys val="1"/>
        <c:txPr>
          <a:bodyPr/>
          <a:lstStyle/>
          <a:p>
            <a:pPr rtl="0">
              <a:defRPr lang="en-US"/>
            </a:pPr>
            <a:endParaRPr lang="en-US"/>
          </a:p>
        </c:txPr>
      </c:dTable>
    </c:plotArea>
    <c:plotVisOnly val="1"/>
    <c:dispBlanksAs val="gap"/>
    <c:showDLblsOverMax val="0"/>
  </c:chart>
  <c:printSettings>
    <c:headerFooter/>
    <c:pageMargins b="0.7500000000000091" l="0.70000000000000062" r="0.70000000000000062" t="0.750000000000009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IN"/>
              <a:t>2013 batch PO attainment with Direct Assessment</a:t>
            </a:r>
            <a:endParaRP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accent1"/>
            </a:solidFill>
            <a:ln>
              <a:noFill/>
            </a:ln>
            <a:effectLst/>
            <a:sp3d/>
          </c:spPr>
          <c:invertIfNegative val="0"/>
          <c:cat>
            <c:strRef>
              <c:f>'[4]DA-2013 batch PO attainment'!$D$6:$Q$6</c:f>
              <c:strCache>
                <c:ptCount val="14"/>
                <c:pt idx="0">
                  <c:v>PO1</c:v>
                </c:pt>
                <c:pt idx="1">
                  <c:v>PO2</c:v>
                </c:pt>
                <c:pt idx="2">
                  <c:v>PO3</c:v>
                </c:pt>
                <c:pt idx="3">
                  <c:v>PO4</c:v>
                </c:pt>
                <c:pt idx="4">
                  <c:v>PO5</c:v>
                </c:pt>
                <c:pt idx="5">
                  <c:v>PO6</c:v>
                </c:pt>
                <c:pt idx="6">
                  <c:v>PO7</c:v>
                </c:pt>
                <c:pt idx="7">
                  <c:v>PO8</c:v>
                </c:pt>
                <c:pt idx="8">
                  <c:v>PO9</c:v>
                </c:pt>
                <c:pt idx="9">
                  <c:v>PO10</c:v>
                </c:pt>
                <c:pt idx="10">
                  <c:v>PO11</c:v>
                </c:pt>
                <c:pt idx="11">
                  <c:v>PO 12</c:v>
                </c:pt>
                <c:pt idx="12">
                  <c:v>PSO1</c:v>
                </c:pt>
                <c:pt idx="13">
                  <c:v>PSO2</c:v>
                </c:pt>
              </c:strCache>
            </c:strRef>
          </c:cat>
          <c:val>
            <c:numRef>
              <c:f>'[4]DA-2013 batch PO attainment'!$D$72:$Q$72</c:f>
              <c:numCache>
                <c:formatCode>General</c:formatCode>
                <c:ptCount val="14"/>
                <c:pt idx="0">
                  <c:v>1.7726785714285713</c:v>
                </c:pt>
                <c:pt idx="1">
                  <c:v>1.6977171717171711</c:v>
                </c:pt>
                <c:pt idx="2">
                  <c:v>1.4603617571059431</c:v>
                </c:pt>
                <c:pt idx="3">
                  <c:v>1.8443589743589743</c:v>
                </c:pt>
                <c:pt idx="4">
                  <c:v>1.9233333333333329</c:v>
                </c:pt>
                <c:pt idx="5">
                  <c:v>1.4436274509803919</c:v>
                </c:pt>
                <c:pt idx="6">
                  <c:v>1.425</c:v>
                </c:pt>
                <c:pt idx="7">
                  <c:v>1.7376190476190476</c:v>
                </c:pt>
                <c:pt idx="8">
                  <c:v>1.7413636363636364</c:v>
                </c:pt>
                <c:pt idx="9">
                  <c:v>2.0500000000000003</c:v>
                </c:pt>
                <c:pt idx="10">
                  <c:v>1.6353030303030303</c:v>
                </c:pt>
                <c:pt idx="11">
                  <c:v>1.6469999999999998</c:v>
                </c:pt>
                <c:pt idx="12">
                  <c:v>1.7944961240310076</c:v>
                </c:pt>
                <c:pt idx="13">
                  <c:v>1.8329106280193239</c:v>
                </c:pt>
              </c:numCache>
            </c:numRef>
          </c:val>
          <c:extLst>
            <c:ext xmlns:c16="http://schemas.microsoft.com/office/drawing/2014/chart" uri="{C3380CC4-5D6E-409C-BE32-E72D297353CC}">
              <c16:uniqueId val="{00000000-2602-4836-BE7B-002A63EC58A1}"/>
            </c:ext>
          </c:extLst>
        </c:ser>
        <c:dLbls>
          <c:showLegendKey val="0"/>
          <c:showVal val="0"/>
          <c:showCatName val="0"/>
          <c:showSerName val="0"/>
          <c:showPercent val="0"/>
          <c:showBubbleSize val="0"/>
        </c:dLbls>
        <c:gapWidth val="150"/>
        <c:shape val="box"/>
        <c:axId val="73773440"/>
        <c:axId val="73774976"/>
        <c:axId val="70841664"/>
      </c:bar3DChart>
      <c:catAx>
        <c:axId val="737734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n-US"/>
          </a:p>
        </c:txPr>
        <c:crossAx val="73774976"/>
        <c:crosses val="autoZero"/>
        <c:auto val="1"/>
        <c:lblAlgn val="ctr"/>
        <c:lblOffset val="100"/>
        <c:noMultiLvlLbl val="0"/>
      </c:catAx>
      <c:valAx>
        <c:axId val="73774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n-US"/>
          </a:p>
        </c:txPr>
        <c:crossAx val="73773440"/>
        <c:crosses val="autoZero"/>
        <c:crossBetween val="between"/>
      </c:valAx>
      <c:serAx>
        <c:axId val="70841664"/>
        <c:scaling>
          <c:orientation val="minMax"/>
        </c:scaling>
        <c:delete val="1"/>
        <c:axPos val="b"/>
        <c:majorTickMark val="none"/>
        <c:minorTickMark val="none"/>
        <c:tickLblPos val="nextTo"/>
        <c:crossAx val="73774976"/>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IN"/>
              <a:t>2014 batch PO attainment with Direct Assessment</a:t>
            </a:r>
            <a:endParaRP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accent1"/>
            </a:solidFill>
            <a:ln>
              <a:noFill/>
            </a:ln>
            <a:effectLst/>
            <a:sp3d/>
          </c:spPr>
          <c:invertIfNegative val="0"/>
          <c:cat>
            <c:strRef>
              <c:f>'[4]DA-2014 batch PO attainment'!$C$7:$P$7</c:f>
              <c:strCache>
                <c:ptCount val="14"/>
                <c:pt idx="0">
                  <c:v>PO1</c:v>
                </c:pt>
                <c:pt idx="1">
                  <c:v>PO2</c:v>
                </c:pt>
                <c:pt idx="2">
                  <c:v>PO3</c:v>
                </c:pt>
                <c:pt idx="3">
                  <c:v>PO4</c:v>
                </c:pt>
                <c:pt idx="4">
                  <c:v>PO5</c:v>
                </c:pt>
                <c:pt idx="5">
                  <c:v>PO6</c:v>
                </c:pt>
                <c:pt idx="6">
                  <c:v>PO7</c:v>
                </c:pt>
                <c:pt idx="7">
                  <c:v>PO8</c:v>
                </c:pt>
                <c:pt idx="8">
                  <c:v>PO9</c:v>
                </c:pt>
                <c:pt idx="9">
                  <c:v>PO10</c:v>
                </c:pt>
                <c:pt idx="10">
                  <c:v>PO11</c:v>
                </c:pt>
                <c:pt idx="11">
                  <c:v>PO 12</c:v>
                </c:pt>
                <c:pt idx="12">
                  <c:v>PSO1</c:v>
                </c:pt>
                <c:pt idx="13">
                  <c:v>PSO2</c:v>
                </c:pt>
              </c:strCache>
            </c:strRef>
          </c:cat>
          <c:val>
            <c:numRef>
              <c:f>'[4]DA-2014 batch PO attainment'!$C$73:$P$73</c:f>
              <c:numCache>
                <c:formatCode>General</c:formatCode>
                <c:ptCount val="14"/>
                <c:pt idx="0">
                  <c:v>1.8154696428571431</c:v>
                </c:pt>
                <c:pt idx="1">
                  <c:v>1.7424490909090908</c:v>
                </c:pt>
                <c:pt idx="2">
                  <c:v>1.5212705426356592</c:v>
                </c:pt>
                <c:pt idx="3">
                  <c:v>1.851602564102564</c:v>
                </c:pt>
                <c:pt idx="4">
                  <c:v>2.0013636363636365</c:v>
                </c:pt>
                <c:pt idx="5">
                  <c:v>1.5043137254901962</c:v>
                </c:pt>
                <c:pt idx="6">
                  <c:v>1.4897095238095237</c:v>
                </c:pt>
                <c:pt idx="7">
                  <c:v>1.7533333333333334</c:v>
                </c:pt>
                <c:pt idx="8">
                  <c:v>1.7690909090909093</c:v>
                </c:pt>
                <c:pt idx="9">
                  <c:v>2.0500000000000003</c:v>
                </c:pt>
                <c:pt idx="10">
                  <c:v>1.6909090909090911</c:v>
                </c:pt>
                <c:pt idx="11">
                  <c:v>1.6995474074074073</c:v>
                </c:pt>
                <c:pt idx="12">
                  <c:v>1.843845736434109</c:v>
                </c:pt>
                <c:pt idx="13">
                  <c:v>1.8816246376811596</c:v>
                </c:pt>
              </c:numCache>
            </c:numRef>
          </c:val>
          <c:extLst>
            <c:ext xmlns:c16="http://schemas.microsoft.com/office/drawing/2014/chart" uri="{C3380CC4-5D6E-409C-BE32-E72D297353CC}">
              <c16:uniqueId val="{00000000-E941-4ED6-8568-9D7FA0AD6F45}"/>
            </c:ext>
          </c:extLst>
        </c:ser>
        <c:dLbls>
          <c:showLegendKey val="0"/>
          <c:showVal val="0"/>
          <c:showCatName val="0"/>
          <c:showSerName val="0"/>
          <c:showPercent val="0"/>
          <c:showBubbleSize val="0"/>
        </c:dLbls>
        <c:gapWidth val="150"/>
        <c:shape val="box"/>
        <c:axId val="79613312"/>
        <c:axId val="81147008"/>
        <c:axId val="70843456"/>
      </c:bar3DChart>
      <c:catAx>
        <c:axId val="796133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n-US"/>
          </a:p>
        </c:txPr>
        <c:crossAx val="81147008"/>
        <c:crosses val="autoZero"/>
        <c:auto val="1"/>
        <c:lblAlgn val="ctr"/>
        <c:lblOffset val="100"/>
        <c:noMultiLvlLbl val="0"/>
      </c:catAx>
      <c:valAx>
        <c:axId val="81147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n-US"/>
          </a:p>
        </c:txPr>
        <c:crossAx val="79613312"/>
        <c:crosses val="autoZero"/>
        <c:crossBetween val="between"/>
      </c:valAx>
      <c:serAx>
        <c:axId val="70843456"/>
        <c:scaling>
          <c:orientation val="minMax"/>
        </c:scaling>
        <c:delete val="1"/>
        <c:axPos val="b"/>
        <c:majorTickMark val="out"/>
        <c:minorTickMark val="none"/>
        <c:tickLblPos val="nextTo"/>
        <c:crossAx val="81147008"/>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chemeClr val="tx1">
                    <a:lumMod val="65000"/>
                    <a:lumOff val="35000"/>
                  </a:schemeClr>
                </a:solidFill>
                <a:latin typeface="+mn-lt"/>
                <a:ea typeface="+mn-ea"/>
                <a:cs typeface="+mn-cs"/>
              </a:defRPr>
            </a:pPr>
            <a:r>
              <a:rPr lang="en-IN"/>
              <a:t>2015 batch PO attainment with Direct Assessment</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accent1"/>
            </a:solidFill>
            <a:ln>
              <a:noFill/>
            </a:ln>
            <a:effectLst/>
            <a:sp3d/>
          </c:spPr>
          <c:invertIfNegative val="0"/>
          <c:cat>
            <c:strRef>
              <c:f>'[4]DA-2015 batch PO attainment'!$C$7:$P$7</c:f>
              <c:strCache>
                <c:ptCount val="14"/>
                <c:pt idx="0">
                  <c:v>PO1</c:v>
                </c:pt>
                <c:pt idx="1">
                  <c:v>PO2</c:v>
                </c:pt>
                <c:pt idx="2">
                  <c:v>PO3</c:v>
                </c:pt>
                <c:pt idx="3">
                  <c:v>PO4</c:v>
                </c:pt>
                <c:pt idx="4">
                  <c:v>PO5</c:v>
                </c:pt>
                <c:pt idx="5">
                  <c:v>PO6</c:v>
                </c:pt>
                <c:pt idx="6">
                  <c:v>PO7</c:v>
                </c:pt>
                <c:pt idx="7">
                  <c:v>PO8</c:v>
                </c:pt>
                <c:pt idx="8">
                  <c:v>PO9</c:v>
                </c:pt>
                <c:pt idx="9">
                  <c:v>PO10</c:v>
                </c:pt>
                <c:pt idx="10">
                  <c:v>PO11</c:v>
                </c:pt>
                <c:pt idx="11">
                  <c:v>PO 12</c:v>
                </c:pt>
                <c:pt idx="12">
                  <c:v>PSO1</c:v>
                </c:pt>
                <c:pt idx="13">
                  <c:v>PSO2</c:v>
                </c:pt>
              </c:strCache>
            </c:strRef>
          </c:cat>
          <c:val>
            <c:numRef>
              <c:f>'[4]DA-2015 batch PO attainment'!$C$73:$P$73</c:f>
              <c:numCache>
                <c:formatCode>General</c:formatCode>
                <c:ptCount val="14"/>
                <c:pt idx="0">
                  <c:v>1.6629434523809523</c:v>
                </c:pt>
                <c:pt idx="1">
                  <c:v>1.6222290909090904</c:v>
                </c:pt>
                <c:pt idx="2">
                  <c:v>1.4202170542635655</c:v>
                </c:pt>
                <c:pt idx="3">
                  <c:v>1.7888846153846152</c:v>
                </c:pt>
                <c:pt idx="4">
                  <c:v>1.86445303030303</c:v>
                </c:pt>
                <c:pt idx="5">
                  <c:v>1.4120588235294118</c:v>
                </c:pt>
                <c:pt idx="6">
                  <c:v>1.4564285714285714</c:v>
                </c:pt>
                <c:pt idx="7">
                  <c:v>1.7138095238095237</c:v>
                </c:pt>
                <c:pt idx="8">
                  <c:v>1.7212121212121216</c:v>
                </c:pt>
                <c:pt idx="9">
                  <c:v>2.0268518518518519</c:v>
                </c:pt>
                <c:pt idx="10">
                  <c:v>1.5063636363636363</c:v>
                </c:pt>
                <c:pt idx="11">
                  <c:v>1.5696088888888886</c:v>
                </c:pt>
                <c:pt idx="12">
                  <c:v>1.7563953488372095</c:v>
                </c:pt>
                <c:pt idx="13">
                  <c:v>1.7809181159420291</c:v>
                </c:pt>
              </c:numCache>
            </c:numRef>
          </c:val>
          <c:extLst>
            <c:ext xmlns:c16="http://schemas.microsoft.com/office/drawing/2014/chart" uri="{C3380CC4-5D6E-409C-BE32-E72D297353CC}">
              <c16:uniqueId val="{00000000-CC94-44C9-8FA2-4F1E26FB58E6}"/>
            </c:ext>
          </c:extLst>
        </c:ser>
        <c:dLbls>
          <c:showLegendKey val="0"/>
          <c:showVal val="0"/>
          <c:showCatName val="0"/>
          <c:showSerName val="0"/>
          <c:showPercent val="0"/>
          <c:showBubbleSize val="0"/>
        </c:dLbls>
        <c:gapWidth val="150"/>
        <c:shape val="box"/>
        <c:axId val="81279232"/>
        <c:axId val="81281024"/>
        <c:axId val="73791232"/>
      </c:bar3DChart>
      <c:catAx>
        <c:axId val="812792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n-US"/>
          </a:p>
        </c:txPr>
        <c:crossAx val="81281024"/>
        <c:crosses val="autoZero"/>
        <c:auto val="1"/>
        <c:lblAlgn val="ctr"/>
        <c:lblOffset val="100"/>
        <c:noMultiLvlLbl val="0"/>
      </c:catAx>
      <c:valAx>
        <c:axId val="81281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n-US"/>
          </a:p>
        </c:txPr>
        <c:crossAx val="81279232"/>
        <c:crosses val="autoZero"/>
        <c:crossBetween val="between"/>
      </c:valAx>
      <c:serAx>
        <c:axId val="73791232"/>
        <c:scaling>
          <c:orientation val="minMax"/>
        </c:scaling>
        <c:delete val="1"/>
        <c:axPos val="b"/>
        <c:majorTickMark val="none"/>
        <c:minorTickMark val="none"/>
        <c:tickLblPos val="nextTo"/>
        <c:crossAx val="81281024"/>
        <c:crosses val="autoZero"/>
      </c:ser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59055</xdr:colOff>
      <xdr:row>17</xdr:row>
      <xdr:rowOff>146685</xdr:rowOff>
    </xdr:from>
    <xdr:to>
      <xdr:col>18</xdr:col>
      <xdr:colOff>438150</xdr:colOff>
      <xdr:row>31</xdr:row>
      <xdr:rowOff>154305</xdr:rowOff>
    </xdr:to>
    <xdr:graphicFrame macro="">
      <xdr:nvGraphicFramePr>
        <xdr:cNvPr id="2" name="Chart 1">
          <a:extLst>
            <a:ext uri="{FF2B5EF4-FFF2-40B4-BE49-F238E27FC236}">
              <a16:creationId xmlns:a16="http://schemas.microsoft.com/office/drawing/2014/main" id="{40461419-5CAD-49C0-8EA4-24329D6C31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62865</xdr:colOff>
      <xdr:row>49</xdr:row>
      <xdr:rowOff>139065</xdr:rowOff>
    </xdr:from>
    <xdr:to>
      <xdr:col>18</xdr:col>
      <xdr:colOff>462915</xdr:colOff>
      <xdr:row>63</xdr:row>
      <xdr:rowOff>139065</xdr:rowOff>
    </xdr:to>
    <xdr:graphicFrame macro="">
      <xdr:nvGraphicFramePr>
        <xdr:cNvPr id="3" name="Chart 2">
          <a:extLst>
            <a:ext uri="{FF2B5EF4-FFF2-40B4-BE49-F238E27FC236}">
              <a16:creationId xmlns:a16="http://schemas.microsoft.com/office/drawing/2014/main" id="{3524D436-8773-4E63-B3E0-E8887DC622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38100</xdr:colOff>
      <xdr:row>34</xdr:row>
      <xdr:rowOff>161925</xdr:rowOff>
    </xdr:from>
    <xdr:to>
      <xdr:col>18</xdr:col>
      <xdr:colOff>417195</xdr:colOff>
      <xdr:row>48</xdr:row>
      <xdr:rowOff>169545</xdr:rowOff>
    </xdr:to>
    <xdr:graphicFrame macro="">
      <xdr:nvGraphicFramePr>
        <xdr:cNvPr id="4" name="Chart 3">
          <a:extLst>
            <a:ext uri="{FF2B5EF4-FFF2-40B4-BE49-F238E27FC236}">
              <a16:creationId xmlns:a16="http://schemas.microsoft.com/office/drawing/2014/main" id="{E5A78C54-5BAC-4855-A9CD-C97826DC19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59055</xdr:colOff>
      <xdr:row>17</xdr:row>
      <xdr:rowOff>146685</xdr:rowOff>
    </xdr:from>
    <xdr:to>
      <xdr:col>17</xdr:col>
      <xdr:colOff>438150</xdr:colOff>
      <xdr:row>31</xdr:row>
      <xdr:rowOff>154305</xdr:rowOff>
    </xdr:to>
    <xdr:graphicFrame macro="">
      <xdr:nvGraphicFramePr>
        <xdr:cNvPr id="2" name="Chart 1">
          <a:extLst>
            <a:ext uri="{FF2B5EF4-FFF2-40B4-BE49-F238E27FC236}">
              <a16:creationId xmlns:a16="http://schemas.microsoft.com/office/drawing/2014/main" id="{69A60238-BEAD-4D93-8C82-81339124AB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34290</xdr:colOff>
      <xdr:row>52</xdr:row>
      <xdr:rowOff>5715</xdr:rowOff>
    </xdr:from>
    <xdr:to>
      <xdr:col>17</xdr:col>
      <xdr:colOff>434340</xdr:colOff>
      <xdr:row>66</xdr:row>
      <xdr:rowOff>5715</xdr:rowOff>
    </xdr:to>
    <xdr:graphicFrame macro="">
      <xdr:nvGraphicFramePr>
        <xdr:cNvPr id="3" name="Chart 2">
          <a:extLst>
            <a:ext uri="{FF2B5EF4-FFF2-40B4-BE49-F238E27FC236}">
              <a16:creationId xmlns:a16="http://schemas.microsoft.com/office/drawing/2014/main" id="{4ED0ADDC-D11F-48C3-ABCB-70CE98097C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35</xdr:row>
      <xdr:rowOff>0</xdr:rowOff>
    </xdr:from>
    <xdr:to>
      <xdr:col>17</xdr:col>
      <xdr:colOff>379095</xdr:colOff>
      <xdr:row>49</xdr:row>
      <xdr:rowOff>7620</xdr:rowOff>
    </xdr:to>
    <xdr:graphicFrame macro="">
      <xdr:nvGraphicFramePr>
        <xdr:cNvPr id="4" name="Chart 3">
          <a:extLst>
            <a:ext uri="{FF2B5EF4-FFF2-40B4-BE49-F238E27FC236}">
              <a16:creationId xmlns:a16="http://schemas.microsoft.com/office/drawing/2014/main" id="{54BA5F82-B731-4CAC-8CF3-63E9FD705E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76</xdr:row>
      <xdr:rowOff>0</xdr:rowOff>
    </xdr:from>
    <xdr:to>
      <xdr:col>13</xdr:col>
      <xdr:colOff>504825</xdr:colOff>
      <xdr:row>90</xdr:row>
      <xdr:rowOff>76200</xdr:rowOff>
    </xdr:to>
    <xdr:graphicFrame macro="">
      <xdr:nvGraphicFramePr>
        <xdr:cNvPr id="2" name="Chart 1">
          <a:extLst>
            <a:ext uri="{FF2B5EF4-FFF2-40B4-BE49-F238E27FC236}">
              <a16:creationId xmlns:a16="http://schemas.microsoft.com/office/drawing/2014/main" id="{0343B822-0892-4B5F-B1AC-0B32EA212D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76</xdr:row>
      <xdr:rowOff>0</xdr:rowOff>
    </xdr:from>
    <xdr:to>
      <xdr:col>13</xdr:col>
      <xdr:colOff>504825</xdr:colOff>
      <xdr:row>90</xdr:row>
      <xdr:rowOff>76200</xdr:rowOff>
    </xdr:to>
    <xdr:graphicFrame macro="">
      <xdr:nvGraphicFramePr>
        <xdr:cNvPr id="2" name="Chart 1">
          <a:extLst>
            <a:ext uri="{FF2B5EF4-FFF2-40B4-BE49-F238E27FC236}">
              <a16:creationId xmlns:a16="http://schemas.microsoft.com/office/drawing/2014/main" id="{B9387145-9EFC-44B0-A50B-E912C37344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76</xdr:row>
      <xdr:rowOff>0</xdr:rowOff>
    </xdr:from>
    <xdr:to>
      <xdr:col>12</xdr:col>
      <xdr:colOff>504825</xdr:colOff>
      <xdr:row>90</xdr:row>
      <xdr:rowOff>76200</xdr:rowOff>
    </xdr:to>
    <xdr:graphicFrame macro="">
      <xdr:nvGraphicFramePr>
        <xdr:cNvPr id="2" name="Chart 1">
          <a:extLst>
            <a:ext uri="{FF2B5EF4-FFF2-40B4-BE49-F238E27FC236}">
              <a16:creationId xmlns:a16="http://schemas.microsoft.com/office/drawing/2014/main" id="{8C4B473C-5C42-4BBD-980A-00D954A70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24</xdr:row>
      <xdr:rowOff>0</xdr:rowOff>
    </xdr:from>
    <xdr:to>
      <xdr:col>12</xdr:col>
      <xdr:colOff>590550</xdr:colOff>
      <xdr:row>40</xdr:row>
      <xdr:rowOff>142875</xdr:rowOff>
    </xdr:to>
    <xdr:pic>
      <xdr:nvPicPr>
        <xdr:cNvPr id="2049" name="Chart 1">
          <a:extLst>
            <a:ext uri="{FF2B5EF4-FFF2-40B4-BE49-F238E27FC236}">
              <a16:creationId xmlns:a16="http://schemas.microsoft.com/office/drawing/2014/main" id="{00000000-0008-0000-1300-000001080000}"/>
            </a:ext>
          </a:extLst>
        </xdr:cNvPr>
        <xdr:cNvPicPr>
          <a:picLocks noChangeArrowheads="1"/>
        </xdr:cNvPicPr>
      </xdr:nvPicPr>
      <xdr:blipFill>
        <a:blip xmlns:r="http://schemas.openxmlformats.org/officeDocument/2006/relationships" r:embed="rId1"/>
        <a:srcRect b="-20"/>
        <a:stretch>
          <a:fillRect/>
        </a:stretch>
      </xdr:blipFill>
      <xdr:spPr bwMode="auto">
        <a:xfrm>
          <a:off x="3267075" y="5705475"/>
          <a:ext cx="5734050" cy="31908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BA\ECE%20-%20NBA\CRITERIA%203\NBA%20CRITERIA%203\arcosof20142015\2014-18%20ARCO%20new\2014-18%20ARCO%20new\IV%20year\I%20sem\R13-ARCO14-18-BVSR-4-1(ECE1)-DIP-modifi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BA\ECE%20-%20NBA\CRITERIA%203\NBA%20CRITERIA%203\arcosof20142015\ARCO's(2015-19%20batch)\ARCO's(2015-19%20batch)\III%20year\II%20sem\2015%20admitted%20batch%20ARCO%20MPMC%20LAB%20R13%20ECE%20III%20SEC-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wnloads/ARCO%202015%20Batch%2017-18%20MPMC%20LAB%20ECE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RITERIA%203%20with%20bar%20cha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s"/>
      <sheetName val="Student wise CO"/>
      <sheetName val="Overall CO"/>
    </sheetNames>
    <sheetDataSet>
      <sheetData sheetId="0">
        <row r="3">
          <cell r="P3">
            <v>81</v>
          </cell>
          <cell r="Q3">
            <v>77</v>
          </cell>
          <cell r="R3">
            <v>83</v>
          </cell>
          <cell r="S3">
            <v>80</v>
          </cell>
          <cell r="T3">
            <v>86</v>
          </cell>
          <cell r="U3">
            <v>79</v>
          </cell>
        </row>
        <row r="4">
          <cell r="C4" t="str">
            <v>14JG1A0401</v>
          </cell>
        </row>
        <row r="5">
          <cell r="C5" t="str">
            <v>14JG1A0402</v>
          </cell>
        </row>
        <row r="6">
          <cell r="C6" t="str">
            <v>14JG1A0403</v>
          </cell>
        </row>
        <row r="7">
          <cell r="C7" t="str">
            <v>14JG1A0404</v>
          </cell>
        </row>
        <row r="8">
          <cell r="C8" t="str">
            <v>14JG1A0405</v>
          </cell>
        </row>
        <row r="9">
          <cell r="C9" t="str">
            <v>14JG1A0406</v>
          </cell>
        </row>
        <row r="10">
          <cell r="C10" t="str">
            <v>14JG1A0407</v>
          </cell>
        </row>
        <row r="11">
          <cell r="C11" t="str">
            <v>14JG1A0408</v>
          </cell>
        </row>
        <row r="12">
          <cell r="C12" t="str">
            <v>14JG1A0409</v>
          </cell>
        </row>
        <row r="13">
          <cell r="C13" t="str">
            <v>14JG1A0410</v>
          </cell>
        </row>
        <row r="14">
          <cell r="C14" t="str">
            <v>14JG1A0411</v>
          </cell>
        </row>
        <row r="15">
          <cell r="C15" t="str">
            <v>14JG1A0412</v>
          </cell>
        </row>
        <row r="16">
          <cell r="C16" t="str">
            <v>14JG1A0413</v>
          </cell>
        </row>
        <row r="17">
          <cell r="C17" t="str">
            <v>14JG1A0414</v>
          </cell>
        </row>
        <row r="18">
          <cell r="C18" t="str">
            <v>14JG1A0415</v>
          </cell>
        </row>
        <row r="19">
          <cell r="C19" t="str">
            <v>14JG1A0416</v>
          </cell>
        </row>
        <row r="20">
          <cell r="C20" t="str">
            <v>14JG1A0417</v>
          </cell>
        </row>
        <row r="21">
          <cell r="C21" t="str">
            <v>14JG1A0418</v>
          </cell>
        </row>
        <row r="22">
          <cell r="C22" t="str">
            <v>14JG1A0419</v>
          </cell>
        </row>
        <row r="23">
          <cell r="C23" t="str">
            <v>14JG1A0420</v>
          </cell>
        </row>
        <row r="24">
          <cell r="C24" t="str">
            <v>14JG1A0421</v>
          </cell>
        </row>
        <row r="25">
          <cell r="C25" t="str">
            <v>14JG1A0422</v>
          </cell>
        </row>
        <row r="26">
          <cell r="C26" t="str">
            <v>14JG1A0423</v>
          </cell>
        </row>
        <row r="27">
          <cell r="C27" t="str">
            <v>14JG1A0424</v>
          </cell>
        </row>
        <row r="28">
          <cell r="C28" t="str">
            <v>14JG1A0425</v>
          </cell>
        </row>
        <row r="29">
          <cell r="C29" t="str">
            <v>14JG1A0426</v>
          </cell>
        </row>
        <row r="30">
          <cell r="C30" t="str">
            <v>14JG1A0427</v>
          </cell>
        </row>
        <row r="31">
          <cell r="C31" t="str">
            <v>14JG1A0428</v>
          </cell>
        </row>
        <row r="32">
          <cell r="C32" t="str">
            <v>14JG1A0429</v>
          </cell>
        </row>
        <row r="33">
          <cell r="C33" t="str">
            <v>14JG1A0430</v>
          </cell>
        </row>
        <row r="34">
          <cell r="C34" t="str">
            <v>14JG1A0431</v>
          </cell>
        </row>
        <row r="35">
          <cell r="C35" t="str">
            <v>14JG1A0432</v>
          </cell>
        </row>
        <row r="36">
          <cell r="C36" t="str">
            <v>14JG1A0433</v>
          </cell>
        </row>
        <row r="37">
          <cell r="C37" t="str">
            <v>14JG1A0434</v>
          </cell>
        </row>
        <row r="38">
          <cell r="C38" t="str">
            <v>14JG1A0435</v>
          </cell>
        </row>
        <row r="39">
          <cell r="C39" t="str">
            <v>14JG1A0436</v>
          </cell>
        </row>
        <row r="40">
          <cell r="C40" t="str">
            <v>14JG1A0437</v>
          </cell>
        </row>
        <row r="41">
          <cell r="C41" t="str">
            <v>14JG1A0438</v>
          </cell>
        </row>
        <row r="42">
          <cell r="C42" t="str">
            <v>14JG1A0439</v>
          </cell>
        </row>
        <row r="43">
          <cell r="C43" t="str">
            <v>14JG1A0440</v>
          </cell>
        </row>
        <row r="44">
          <cell r="C44" t="str">
            <v>14JG1A0441</v>
          </cell>
        </row>
        <row r="45">
          <cell r="C45" t="str">
            <v>14JG1A0442</v>
          </cell>
        </row>
        <row r="46">
          <cell r="C46" t="str">
            <v>14JG1A0443</v>
          </cell>
        </row>
        <row r="47">
          <cell r="C47" t="str">
            <v>14JG1A0444</v>
          </cell>
        </row>
        <row r="48">
          <cell r="C48" t="str">
            <v>14JG1A0445</v>
          </cell>
        </row>
        <row r="49">
          <cell r="C49" t="str">
            <v>14JG1A0446</v>
          </cell>
        </row>
        <row r="50">
          <cell r="C50" t="str">
            <v>14JG1A0447</v>
          </cell>
        </row>
        <row r="51">
          <cell r="C51" t="str">
            <v>14JG1A0448</v>
          </cell>
        </row>
        <row r="52">
          <cell r="C52" t="str">
            <v>14JG1A0449</v>
          </cell>
        </row>
        <row r="53">
          <cell r="C53" t="str">
            <v>14JG1A0450</v>
          </cell>
        </row>
        <row r="54">
          <cell r="C54" t="str">
            <v>14JG1A0451</v>
          </cell>
        </row>
        <row r="55">
          <cell r="C55" t="str">
            <v>14JG1A0452</v>
          </cell>
        </row>
        <row r="56">
          <cell r="C56" t="str">
            <v>14JG1A0453</v>
          </cell>
        </row>
        <row r="57">
          <cell r="C57" t="str">
            <v>14JG1A0454</v>
          </cell>
        </row>
        <row r="58">
          <cell r="C58" t="str">
            <v>14JG1A0455</v>
          </cell>
        </row>
        <row r="59">
          <cell r="C59" t="str">
            <v>14JG1A0456</v>
          </cell>
        </row>
        <row r="60">
          <cell r="C60" t="str">
            <v>14JG1A0457</v>
          </cell>
        </row>
        <row r="61">
          <cell r="C61" t="str">
            <v>14JG1A0458</v>
          </cell>
        </row>
        <row r="62">
          <cell r="C62" t="str">
            <v>14JG1A0459</v>
          </cell>
        </row>
        <row r="63">
          <cell r="C63" t="str">
            <v>14JG1A0460</v>
          </cell>
        </row>
        <row r="64">
          <cell r="C64" t="str">
            <v>15JG5A0401</v>
          </cell>
        </row>
        <row r="65">
          <cell r="C65" t="str">
            <v>15JG5A0402</v>
          </cell>
        </row>
        <row r="66">
          <cell r="C66" t="str">
            <v>15JG5A0403</v>
          </cell>
        </row>
        <row r="67">
          <cell r="C67" t="str">
            <v>15JG5A0404</v>
          </cell>
        </row>
        <row r="68">
          <cell r="C68" t="str">
            <v>15JG5A0406</v>
          </cell>
        </row>
      </sheetData>
      <sheetData sheetId="1">
        <row r="10">
          <cell r="I10">
            <v>58.599999999999994</v>
          </cell>
        </row>
        <row r="11">
          <cell r="I11">
            <v>59.8</v>
          </cell>
        </row>
        <row r="12">
          <cell r="I12">
            <v>59.8</v>
          </cell>
        </row>
        <row r="13">
          <cell r="I13">
            <v>64.599999999999994</v>
          </cell>
        </row>
        <row r="14">
          <cell r="I14">
            <v>58.599999999999994</v>
          </cell>
        </row>
        <row r="15">
          <cell r="I15">
            <v>62.2</v>
          </cell>
        </row>
        <row r="18">
          <cell r="I18">
            <v>8.4</v>
          </cell>
        </row>
        <row r="19">
          <cell r="I19">
            <v>8.4</v>
          </cell>
        </row>
        <row r="20">
          <cell r="I20">
            <v>20.399999999999999</v>
          </cell>
        </row>
        <row r="21">
          <cell r="I21">
            <v>13.2</v>
          </cell>
        </row>
        <row r="22">
          <cell r="I22">
            <v>13.2</v>
          </cell>
        </row>
        <row r="23">
          <cell r="I23">
            <v>13.2</v>
          </cell>
        </row>
        <row r="26">
          <cell r="I26">
            <v>37.79999999999999</v>
          </cell>
        </row>
        <row r="27">
          <cell r="I27">
            <v>37.79999999999999</v>
          </cell>
        </row>
        <row r="28">
          <cell r="I28">
            <v>37.79999999999999</v>
          </cell>
        </row>
        <row r="29">
          <cell r="I29">
            <v>59.399999999999991</v>
          </cell>
        </row>
        <row r="30">
          <cell r="I30">
            <v>54.599999999999994</v>
          </cell>
        </row>
        <row r="31">
          <cell r="I31">
            <v>60.599999999999994</v>
          </cell>
        </row>
        <row r="34">
          <cell r="I34">
            <v>68.2</v>
          </cell>
        </row>
        <row r="35">
          <cell r="I35">
            <v>67</v>
          </cell>
        </row>
        <row r="36">
          <cell r="I36">
            <v>68.2</v>
          </cell>
        </row>
        <row r="37">
          <cell r="I37">
            <v>74.2</v>
          </cell>
        </row>
        <row r="38">
          <cell r="I38">
            <v>67</v>
          </cell>
        </row>
        <row r="39">
          <cell r="I39">
            <v>74.2</v>
          </cell>
        </row>
        <row r="42">
          <cell r="I42">
            <v>63.8</v>
          </cell>
        </row>
        <row r="43">
          <cell r="I43">
            <v>59</v>
          </cell>
        </row>
        <row r="44">
          <cell r="I44">
            <v>65</v>
          </cell>
        </row>
        <row r="45">
          <cell r="I45">
            <v>66.2</v>
          </cell>
        </row>
        <row r="46">
          <cell r="I46">
            <v>62.599999999999994</v>
          </cell>
        </row>
        <row r="47">
          <cell r="I47">
            <v>67.400000000000006</v>
          </cell>
        </row>
        <row r="50">
          <cell r="I50">
            <v>61.199999999999989</v>
          </cell>
        </row>
        <row r="51">
          <cell r="I51">
            <v>53.999999999999993</v>
          </cell>
        </row>
        <row r="52">
          <cell r="I52">
            <v>66</v>
          </cell>
        </row>
        <row r="53">
          <cell r="I53">
            <v>73.199999999999989</v>
          </cell>
        </row>
        <row r="54">
          <cell r="I54">
            <v>64.8</v>
          </cell>
        </row>
        <row r="55">
          <cell r="I55">
            <v>74.399999999999991</v>
          </cell>
        </row>
        <row r="58">
          <cell r="I58">
            <v>41.399999999999991</v>
          </cell>
        </row>
        <row r="59">
          <cell r="I59">
            <v>41.399999999999991</v>
          </cell>
        </row>
        <row r="60">
          <cell r="I60">
            <v>41.399999999999991</v>
          </cell>
        </row>
        <row r="61">
          <cell r="I61">
            <v>59.399999999999991</v>
          </cell>
        </row>
        <row r="62">
          <cell r="I62">
            <v>53.399999999999991</v>
          </cell>
        </row>
        <row r="63">
          <cell r="I63">
            <v>55.8</v>
          </cell>
        </row>
        <row r="66">
          <cell r="I66">
            <v>72.599999999999994</v>
          </cell>
        </row>
        <row r="67">
          <cell r="I67">
            <v>72.599999999999994</v>
          </cell>
        </row>
        <row r="68">
          <cell r="I68">
            <v>72.599999999999994</v>
          </cell>
        </row>
        <row r="69">
          <cell r="I69">
            <v>77.399999999999991</v>
          </cell>
        </row>
        <row r="70">
          <cell r="I70">
            <v>67.8</v>
          </cell>
        </row>
        <row r="71">
          <cell r="I71">
            <v>77.399999999999991</v>
          </cell>
        </row>
        <row r="74">
          <cell r="I74">
            <v>32.999999999999993</v>
          </cell>
        </row>
        <row r="75">
          <cell r="I75">
            <v>32.999999999999993</v>
          </cell>
        </row>
        <row r="76">
          <cell r="I76">
            <v>32.999999999999993</v>
          </cell>
        </row>
        <row r="77">
          <cell r="I77">
            <v>58.199999999999989</v>
          </cell>
        </row>
        <row r="78">
          <cell r="I78">
            <v>47.399999999999991</v>
          </cell>
        </row>
        <row r="79">
          <cell r="I79">
            <v>55.8</v>
          </cell>
        </row>
        <row r="82">
          <cell r="I82">
            <v>63</v>
          </cell>
        </row>
        <row r="83">
          <cell r="I83">
            <v>59.4</v>
          </cell>
        </row>
        <row r="84">
          <cell r="I84">
            <v>63</v>
          </cell>
        </row>
        <row r="85">
          <cell r="I85">
            <v>39</v>
          </cell>
        </row>
        <row r="86">
          <cell r="I86">
            <v>39</v>
          </cell>
        </row>
        <row r="87">
          <cell r="I87">
            <v>39</v>
          </cell>
        </row>
        <row r="90">
          <cell r="I90">
            <v>57.8</v>
          </cell>
        </row>
        <row r="91">
          <cell r="I91">
            <v>47</v>
          </cell>
        </row>
        <row r="92">
          <cell r="I92">
            <v>57.8</v>
          </cell>
        </row>
        <row r="93">
          <cell r="I93">
            <v>60.2</v>
          </cell>
        </row>
        <row r="94">
          <cell r="I94">
            <v>56.599999999999994</v>
          </cell>
        </row>
        <row r="95">
          <cell r="I95">
            <v>60.2</v>
          </cell>
        </row>
        <row r="98">
          <cell r="I98">
            <v>72.599999999999994</v>
          </cell>
        </row>
        <row r="99">
          <cell r="I99">
            <v>71.399999999999991</v>
          </cell>
        </row>
        <row r="100">
          <cell r="I100">
            <v>72.599999999999994</v>
          </cell>
        </row>
        <row r="101">
          <cell r="I101">
            <v>50.999999999999993</v>
          </cell>
        </row>
        <row r="102">
          <cell r="I102">
            <v>50.999999999999993</v>
          </cell>
        </row>
        <row r="103">
          <cell r="I103">
            <v>50.999999999999993</v>
          </cell>
        </row>
        <row r="106">
          <cell r="I106">
            <v>55</v>
          </cell>
        </row>
        <row r="107">
          <cell r="I107">
            <v>53.8</v>
          </cell>
        </row>
        <row r="108">
          <cell r="I108">
            <v>55</v>
          </cell>
        </row>
        <row r="109">
          <cell r="I109">
            <v>37</v>
          </cell>
        </row>
        <row r="110">
          <cell r="I110">
            <v>37</v>
          </cell>
        </row>
        <row r="111">
          <cell r="I111">
            <v>37</v>
          </cell>
        </row>
        <row r="114">
          <cell r="I114">
            <v>55.8</v>
          </cell>
        </row>
        <row r="115">
          <cell r="I115">
            <v>54.6</v>
          </cell>
        </row>
        <row r="116">
          <cell r="I116">
            <v>60.6</v>
          </cell>
        </row>
        <row r="117">
          <cell r="I117">
            <v>66.599999999999994</v>
          </cell>
        </row>
        <row r="118">
          <cell r="I118">
            <v>61.8</v>
          </cell>
        </row>
        <row r="119">
          <cell r="I119">
            <v>64.2</v>
          </cell>
        </row>
        <row r="122">
          <cell r="I122">
            <v>52.2</v>
          </cell>
        </row>
        <row r="123">
          <cell r="I123">
            <v>51</v>
          </cell>
        </row>
        <row r="124">
          <cell r="I124">
            <v>49.800000000000004</v>
          </cell>
        </row>
        <row r="125">
          <cell r="I125">
            <v>33</v>
          </cell>
        </row>
        <row r="126">
          <cell r="I126">
            <v>33</v>
          </cell>
        </row>
        <row r="127">
          <cell r="I127">
            <v>33</v>
          </cell>
        </row>
        <row r="130">
          <cell r="I130">
            <v>50.199999999999996</v>
          </cell>
        </row>
        <row r="131">
          <cell r="I131">
            <v>49</v>
          </cell>
        </row>
        <row r="132">
          <cell r="I132">
            <v>46.599999999999994</v>
          </cell>
        </row>
        <row r="133">
          <cell r="I133">
            <v>57.399999999999991</v>
          </cell>
        </row>
        <row r="134">
          <cell r="I134">
            <v>51.399999999999991</v>
          </cell>
        </row>
        <row r="135">
          <cell r="I135">
            <v>59.8</v>
          </cell>
        </row>
        <row r="138">
          <cell r="I138">
            <v>62.2</v>
          </cell>
        </row>
        <row r="139">
          <cell r="I139">
            <v>61</v>
          </cell>
        </row>
        <row r="140">
          <cell r="I140">
            <v>61</v>
          </cell>
        </row>
        <row r="141">
          <cell r="I141">
            <v>43</v>
          </cell>
        </row>
        <row r="142">
          <cell r="I142">
            <v>43</v>
          </cell>
        </row>
        <row r="143">
          <cell r="I143">
            <v>43</v>
          </cell>
        </row>
        <row r="146">
          <cell r="I146">
            <v>59.4</v>
          </cell>
        </row>
        <row r="147">
          <cell r="I147">
            <v>60.599999999999994</v>
          </cell>
        </row>
        <row r="148">
          <cell r="I148">
            <v>57</v>
          </cell>
        </row>
        <row r="149">
          <cell r="I149">
            <v>57</v>
          </cell>
        </row>
        <row r="150">
          <cell r="I150">
            <v>54.6</v>
          </cell>
        </row>
        <row r="151">
          <cell r="I151">
            <v>63</v>
          </cell>
        </row>
        <row r="154">
          <cell r="I154">
            <v>56.8</v>
          </cell>
        </row>
        <row r="155">
          <cell r="I155">
            <v>55.599999999999994</v>
          </cell>
        </row>
        <row r="156">
          <cell r="I156">
            <v>56.8</v>
          </cell>
        </row>
        <row r="157">
          <cell r="I157">
            <v>60.399999999999991</v>
          </cell>
        </row>
        <row r="158">
          <cell r="I158">
            <v>55.599999999999994</v>
          </cell>
        </row>
        <row r="159">
          <cell r="I159">
            <v>62.79999999999999</v>
          </cell>
        </row>
        <row r="162">
          <cell r="I162">
            <v>11.999999999999998</v>
          </cell>
        </row>
        <row r="163">
          <cell r="I163">
            <v>11.999999999999998</v>
          </cell>
        </row>
        <row r="164">
          <cell r="I164">
            <v>11.999999999999998</v>
          </cell>
        </row>
        <row r="165">
          <cell r="I165">
            <v>40.799999999999997</v>
          </cell>
        </row>
        <row r="166">
          <cell r="I166">
            <v>34.799999999999997</v>
          </cell>
        </row>
        <row r="167">
          <cell r="I167">
            <v>34.799999999999997</v>
          </cell>
        </row>
        <row r="170">
          <cell r="I170">
            <v>48</v>
          </cell>
        </row>
        <row r="171">
          <cell r="I171">
            <v>44.399999999999991</v>
          </cell>
        </row>
        <row r="172">
          <cell r="I172">
            <v>49.199999999999996</v>
          </cell>
        </row>
        <row r="173">
          <cell r="I173">
            <v>29.999999999999996</v>
          </cell>
        </row>
        <row r="174">
          <cell r="I174">
            <v>29.999999999999996</v>
          </cell>
        </row>
        <row r="175">
          <cell r="I175">
            <v>29.999999999999996</v>
          </cell>
        </row>
        <row r="178">
          <cell r="I178">
            <v>79</v>
          </cell>
        </row>
        <row r="179">
          <cell r="I179">
            <v>77.8</v>
          </cell>
        </row>
        <row r="180">
          <cell r="I180">
            <v>79</v>
          </cell>
        </row>
        <row r="181">
          <cell r="I181">
            <v>60.999999999999993</v>
          </cell>
        </row>
        <row r="182">
          <cell r="I182">
            <v>60.999999999999993</v>
          </cell>
        </row>
        <row r="183">
          <cell r="I183">
            <v>60.999999999999993</v>
          </cell>
        </row>
        <row r="186">
          <cell r="I186">
            <v>54.2</v>
          </cell>
        </row>
        <row r="187">
          <cell r="I187">
            <v>53</v>
          </cell>
        </row>
        <row r="188">
          <cell r="I188">
            <v>53</v>
          </cell>
        </row>
        <row r="189">
          <cell r="I189">
            <v>45.8</v>
          </cell>
        </row>
        <row r="190">
          <cell r="I190">
            <v>35</v>
          </cell>
        </row>
        <row r="191">
          <cell r="I191">
            <v>45.8</v>
          </cell>
        </row>
        <row r="194">
          <cell r="I194">
            <v>81</v>
          </cell>
        </row>
        <row r="195">
          <cell r="I195">
            <v>79.8</v>
          </cell>
        </row>
        <row r="196">
          <cell r="I196">
            <v>81</v>
          </cell>
        </row>
        <row r="197">
          <cell r="I197">
            <v>83.4</v>
          </cell>
        </row>
        <row r="198">
          <cell r="I198">
            <v>81</v>
          </cell>
        </row>
        <row r="199">
          <cell r="I199">
            <v>83.4</v>
          </cell>
        </row>
        <row r="202">
          <cell r="I202">
            <v>44.6</v>
          </cell>
        </row>
        <row r="203">
          <cell r="I203">
            <v>54.2</v>
          </cell>
        </row>
        <row r="204">
          <cell r="I204">
            <v>55.4</v>
          </cell>
        </row>
        <row r="205">
          <cell r="I205">
            <v>57.8</v>
          </cell>
        </row>
        <row r="206">
          <cell r="I206">
            <v>54.2</v>
          </cell>
        </row>
        <row r="207">
          <cell r="I207">
            <v>50.6</v>
          </cell>
        </row>
        <row r="210">
          <cell r="I210">
            <v>63.2</v>
          </cell>
        </row>
        <row r="211">
          <cell r="I211">
            <v>53.6</v>
          </cell>
        </row>
        <row r="212">
          <cell r="I212">
            <v>62</v>
          </cell>
        </row>
        <row r="213">
          <cell r="I213">
            <v>63.2</v>
          </cell>
        </row>
        <row r="214">
          <cell r="I214">
            <v>57.2</v>
          </cell>
        </row>
        <row r="215">
          <cell r="I215">
            <v>63.2</v>
          </cell>
        </row>
        <row r="218">
          <cell r="I218">
            <v>67.8</v>
          </cell>
        </row>
        <row r="219">
          <cell r="I219">
            <v>59.4</v>
          </cell>
        </row>
        <row r="220">
          <cell r="I220">
            <v>65.400000000000006</v>
          </cell>
        </row>
        <row r="221">
          <cell r="I221">
            <v>72.599999999999994</v>
          </cell>
        </row>
        <row r="222">
          <cell r="I222">
            <v>69</v>
          </cell>
        </row>
        <row r="223">
          <cell r="I223">
            <v>72.599999999999994</v>
          </cell>
        </row>
        <row r="226">
          <cell r="I226">
            <v>69.599999999999994</v>
          </cell>
        </row>
        <row r="227">
          <cell r="I227">
            <v>68.399999999999991</v>
          </cell>
        </row>
        <row r="228">
          <cell r="I228">
            <v>72</v>
          </cell>
        </row>
        <row r="229">
          <cell r="I229">
            <v>73.199999999999989</v>
          </cell>
        </row>
        <row r="230">
          <cell r="I230">
            <v>76.799999999999983</v>
          </cell>
        </row>
        <row r="231">
          <cell r="I231">
            <v>75.599999999999994</v>
          </cell>
        </row>
        <row r="234">
          <cell r="I234">
            <v>45.599999999999994</v>
          </cell>
        </row>
        <row r="235">
          <cell r="I235">
            <v>44.399999999999991</v>
          </cell>
        </row>
        <row r="236">
          <cell r="I236">
            <v>46.8</v>
          </cell>
        </row>
        <row r="237">
          <cell r="I237">
            <v>50.399999999999991</v>
          </cell>
        </row>
        <row r="238">
          <cell r="I238">
            <v>39.599999999999994</v>
          </cell>
        </row>
        <row r="239">
          <cell r="I239">
            <v>46.8</v>
          </cell>
        </row>
        <row r="242">
          <cell r="I242">
            <v>66.8</v>
          </cell>
        </row>
        <row r="243">
          <cell r="I243">
            <v>65.599999999999994</v>
          </cell>
        </row>
        <row r="244">
          <cell r="I244">
            <v>66.8</v>
          </cell>
        </row>
        <row r="245">
          <cell r="I245">
            <v>70.399999999999991</v>
          </cell>
        </row>
        <row r="246">
          <cell r="I246">
            <v>68</v>
          </cell>
        </row>
        <row r="247">
          <cell r="I247">
            <v>69.199999999999989</v>
          </cell>
        </row>
        <row r="250">
          <cell r="I250">
            <v>53.8</v>
          </cell>
        </row>
        <row r="251">
          <cell r="I251">
            <v>50.199999999999996</v>
          </cell>
        </row>
        <row r="252">
          <cell r="I252">
            <v>53.8</v>
          </cell>
        </row>
        <row r="253">
          <cell r="I253">
            <v>37</v>
          </cell>
        </row>
        <row r="254">
          <cell r="I254">
            <v>37</v>
          </cell>
        </row>
        <row r="255">
          <cell r="I255">
            <v>37</v>
          </cell>
        </row>
        <row r="258">
          <cell r="I258">
            <v>46.199999999999989</v>
          </cell>
        </row>
        <row r="259">
          <cell r="I259">
            <v>50.999999999999993</v>
          </cell>
        </row>
        <row r="260">
          <cell r="I260">
            <v>50.999999999999993</v>
          </cell>
        </row>
        <row r="261">
          <cell r="I261">
            <v>55.8</v>
          </cell>
        </row>
        <row r="262">
          <cell r="I262">
            <v>47.399999999999991</v>
          </cell>
        </row>
        <row r="263">
          <cell r="I263">
            <v>56.999999999999993</v>
          </cell>
        </row>
        <row r="266">
          <cell r="I266">
            <v>62.599999999999994</v>
          </cell>
        </row>
        <row r="267">
          <cell r="I267">
            <v>61.4</v>
          </cell>
        </row>
        <row r="268">
          <cell r="I268">
            <v>65</v>
          </cell>
        </row>
        <row r="269">
          <cell r="I269">
            <v>66.2</v>
          </cell>
        </row>
        <row r="270">
          <cell r="I270">
            <v>59</v>
          </cell>
        </row>
        <row r="271">
          <cell r="I271">
            <v>63.8</v>
          </cell>
        </row>
        <row r="274">
          <cell r="I274">
            <v>67.599999999999994</v>
          </cell>
        </row>
        <row r="275">
          <cell r="I275">
            <v>66.399999999999991</v>
          </cell>
        </row>
        <row r="276">
          <cell r="I276">
            <v>66.399999999999991</v>
          </cell>
        </row>
        <row r="277">
          <cell r="I277">
            <v>73.599999999999994</v>
          </cell>
        </row>
        <row r="278">
          <cell r="I278">
            <v>67.599999999999994</v>
          </cell>
        </row>
        <row r="279">
          <cell r="I279">
            <v>73.599999999999994</v>
          </cell>
        </row>
        <row r="282">
          <cell r="I282">
            <v>43.199999999999996</v>
          </cell>
        </row>
        <row r="283">
          <cell r="I283">
            <v>36</v>
          </cell>
        </row>
        <row r="284">
          <cell r="I284">
            <v>46.8</v>
          </cell>
        </row>
        <row r="285">
          <cell r="I285">
            <v>40.799999999999997</v>
          </cell>
        </row>
        <row r="286">
          <cell r="I286">
            <v>40.799999999999997</v>
          </cell>
        </row>
        <row r="287">
          <cell r="I287">
            <v>43.199999999999996</v>
          </cell>
        </row>
        <row r="290">
          <cell r="I290">
            <v>47.999999999999993</v>
          </cell>
        </row>
        <row r="291">
          <cell r="I291">
            <v>47.999999999999993</v>
          </cell>
        </row>
        <row r="292">
          <cell r="I292">
            <v>47.999999999999993</v>
          </cell>
        </row>
        <row r="293">
          <cell r="I293">
            <v>73.199999999999989</v>
          </cell>
        </row>
        <row r="294">
          <cell r="I294">
            <v>64.8</v>
          </cell>
        </row>
        <row r="295">
          <cell r="I295">
            <v>70.8</v>
          </cell>
        </row>
        <row r="298">
          <cell r="I298">
            <v>68.2</v>
          </cell>
        </row>
        <row r="299">
          <cell r="I299">
            <v>64.599999999999994</v>
          </cell>
        </row>
        <row r="300">
          <cell r="I300">
            <v>68.2</v>
          </cell>
        </row>
        <row r="301">
          <cell r="I301">
            <v>65.8</v>
          </cell>
        </row>
        <row r="302">
          <cell r="I302">
            <v>62.2</v>
          </cell>
        </row>
        <row r="303">
          <cell r="I303">
            <v>68.2</v>
          </cell>
        </row>
        <row r="306">
          <cell r="I306">
            <v>63.8</v>
          </cell>
        </row>
        <row r="307">
          <cell r="I307">
            <v>61.4</v>
          </cell>
        </row>
        <row r="308">
          <cell r="I308">
            <v>63.8</v>
          </cell>
        </row>
        <row r="309">
          <cell r="I309">
            <v>66.2</v>
          </cell>
        </row>
        <row r="310">
          <cell r="I310">
            <v>56.6</v>
          </cell>
        </row>
        <row r="311">
          <cell r="I311">
            <v>65</v>
          </cell>
        </row>
        <row r="314">
          <cell r="I314">
            <v>39.999999999999993</v>
          </cell>
        </row>
        <row r="315">
          <cell r="I315">
            <v>39.999999999999993</v>
          </cell>
        </row>
        <row r="316">
          <cell r="I316">
            <v>39.999999999999993</v>
          </cell>
        </row>
        <row r="317">
          <cell r="I317">
            <v>56.8</v>
          </cell>
        </row>
        <row r="318">
          <cell r="I318">
            <v>54.399999999999991</v>
          </cell>
        </row>
        <row r="319">
          <cell r="I319">
            <v>59.199999999999989</v>
          </cell>
        </row>
        <row r="322">
          <cell r="I322">
            <v>65.8</v>
          </cell>
        </row>
        <row r="323">
          <cell r="I323">
            <v>63.4</v>
          </cell>
        </row>
        <row r="324">
          <cell r="I324">
            <v>65.8</v>
          </cell>
        </row>
        <row r="325">
          <cell r="I325">
            <v>49</v>
          </cell>
        </row>
        <row r="326">
          <cell r="I326">
            <v>49</v>
          </cell>
        </row>
        <row r="327">
          <cell r="I327">
            <v>49</v>
          </cell>
        </row>
        <row r="330">
          <cell r="I330">
            <v>51.399999999999991</v>
          </cell>
        </row>
        <row r="331">
          <cell r="I331">
            <v>40.599999999999994</v>
          </cell>
        </row>
        <row r="332">
          <cell r="I332">
            <v>52.599999999999994</v>
          </cell>
        </row>
        <row r="333">
          <cell r="I333">
            <v>56.199999999999996</v>
          </cell>
        </row>
        <row r="334">
          <cell r="I334">
            <v>50.199999999999996</v>
          </cell>
        </row>
        <row r="335">
          <cell r="I335">
            <v>53.8</v>
          </cell>
        </row>
        <row r="338">
          <cell r="I338">
            <v>57</v>
          </cell>
        </row>
        <row r="339">
          <cell r="I339">
            <v>59.4</v>
          </cell>
        </row>
        <row r="340">
          <cell r="I340">
            <v>60.599999999999994</v>
          </cell>
        </row>
        <row r="341">
          <cell r="I341">
            <v>61.8</v>
          </cell>
        </row>
        <row r="342">
          <cell r="I342">
            <v>58.2</v>
          </cell>
        </row>
        <row r="343">
          <cell r="I343">
            <v>64.2</v>
          </cell>
        </row>
        <row r="346">
          <cell r="I346">
            <v>62</v>
          </cell>
        </row>
        <row r="347">
          <cell r="I347">
            <v>60.8</v>
          </cell>
        </row>
        <row r="348">
          <cell r="I348">
            <v>60.8</v>
          </cell>
        </row>
        <row r="349">
          <cell r="I349">
            <v>44</v>
          </cell>
        </row>
        <row r="350">
          <cell r="I350">
            <v>44</v>
          </cell>
        </row>
        <row r="351">
          <cell r="I351">
            <v>44</v>
          </cell>
        </row>
        <row r="354">
          <cell r="I354">
            <v>58.199999999999989</v>
          </cell>
        </row>
        <row r="355">
          <cell r="I355">
            <v>56.999999999999993</v>
          </cell>
        </row>
        <row r="356">
          <cell r="I356">
            <v>55.8</v>
          </cell>
        </row>
        <row r="357">
          <cell r="I357">
            <v>56.999999999999993</v>
          </cell>
        </row>
        <row r="358">
          <cell r="I358">
            <v>54.599999999999994</v>
          </cell>
        </row>
        <row r="359">
          <cell r="I359">
            <v>60.599999999999994</v>
          </cell>
        </row>
        <row r="362">
          <cell r="I362">
            <v>66.2</v>
          </cell>
        </row>
        <row r="363">
          <cell r="I363">
            <v>63.8</v>
          </cell>
        </row>
        <row r="364">
          <cell r="I364">
            <v>66.2</v>
          </cell>
        </row>
        <row r="365">
          <cell r="I365">
            <v>47</v>
          </cell>
        </row>
        <row r="366">
          <cell r="I366">
            <v>47</v>
          </cell>
        </row>
        <row r="367">
          <cell r="I367">
            <v>47</v>
          </cell>
        </row>
        <row r="370">
          <cell r="I370">
            <v>66.599999999999994</v>
          </cell>
        </row>
        <row r="371">
          <cell r="I371">
            <v>66.599999999999994</v>
          </cell>
        </row>
        <row r="372">
          <cell r="I372">
            <v>66.599999999999994</v>
          </cell>
        </row>
        <row r="373">
          <cell r="I373">
            <v>66.599999999999994</v>
          </cell>
        </row>
        <row r="374">
          <cell r="I374">
            <v>60.599999999999994</v>
          </cell>
        </row>
        <row r="375">
          <cell r="I375">
            <v>66.599999999999994</v>
          </cell>
        </row>
        <row r="378">
          <cell r="I378">
            <v>17.399999999999999</v>
          </cell>
        </row>
        <row r="379">
          <cell r="I379">
            <v>16.199999999999996</v>
          </cell>
        </row>
        <row r="380">
          <cell r="I380">
            <v>16.199999999999996</v>
          </cell>
        </row>
        <row r="381">
          <cell r="I381">
            <v>29.4</v>
          </cell>
        </row>
        <row r="382">
          <cell r="I382">
            <v>27</v>
          </cell>
        </row>
        <row r="383">
          <cell r="I383">
            <v>25.799999999999997</v>
          </cell>
        </row>
        <row r="386">
          <cell r="I386">
            <v>65.399999999999991</v>
          </cell>
        </row>
        <row r="387">
          <cell r="I387">
            <v>60.599999999999994</v>
          </cell>
        </row>
        <row r="388">
          <cell r="I388">
            <v>59.399999999999991</v>
          </cell>
        </row>
        <row r="389">
          <cell r="I389">
            <v>75</v>
          </cell>
        </row>
        <row r="390">
          <cell r="I390">
            <v>65.399999999999991</v>
          </cell>
        </row>
        <row r="391">
          <cell r="I391">
            <v>72.599999999999994</v>
          </cell>
        </row>
        <row r="394">
          <cell r="I394">
            <v>49</v>
          </cell>
        </row>
        <row r="395">
          <cell r="I395">
            <v>47.8</v>
          </cell>
        </row>
        <row r="396">
          <cell r="I396">
            <v>53.8</v>
          </cell>
        </row>
        <row r="397">
          <cell r="I397">
            <v>62.2</v>
          </cell>
        </row>
        <row r="398">
          <cell r="I398">
            <v>56.2</v>
          </cell>
        </row>
        <row r="399">
          <cell r="I399">
            <v>61</v>
          </cell>
        </row>
        <row r="402">
          <cell r="I402">
            <v>63.2</v>
          </cell>
        </row>
        <row r="403">
          <cell r="I403">
            <v>60.8</v>
          </cell>
        </row>
        <row r="404">
          <cell r="I404">
            <v>62</v>
          </cell>
        </row>
        <row r="405">
          <cell r="I405">
            <v>66.8</v>
          </cell>
        </row>
        <row r="406">
          <cell r="I406">
            <v>59.599999999999994</v>
          </cell>
        </row>
        <row r="407">
          <cell r="I407">
            <v>66.8</v>
          </cell>
        </row>
        <row r="410">
          <cell r="I410">
            <v>51.8</v>
          </cell>
        </row>
        <row r="411">
          <cell r="I411">
            <v>48.2</v>
          </cell>
        </row>
        <row r="412">
          <cell r="I412">
            <v>48.2</v>
          </cell>
        </row>
        <row r="413">
          <cell r="I413">
            <v>53</v>
          </cell>
        </row>
        <row r="414">
          <cell r="I414">
            <v>48.2</v>
          </cell>
        </row>
        <row r="415">
          <cell r="I415">
            <v>53</v>
          </cell>
        </row>
        <row r="418">
          <cell r="I418">
            <v>81.2</v>
          </cell>
        </row>
        <row r="419">
          <cell r="I419">
            <v>80</v>
          </cell>
        </row>
        <row r="420">
          <cell r="I420">
            <v>81.2</v>
          </cell>
        </row>
        <row r="421">
          <cell r="I421">
            <v>82.4</v>
          </cell>
        </row>
        <row r="422">
          <cell r="I422">
            <v>71.599999999999994</v>
          </cell>
        </row>
        <row r="423">
          <cell r="I423">
            <v>82.4</v>
          </cell>
        </row>
        <row r="426">
          <cell r="I426">
            <v>39.599999999999994</v>
          </cell>
        </row>
        <row r="427">
          <cell r="I427">
            <v>39.599999999999994</v>
          </cell>
        </row>
        <row r="428">
          <cell r="I428">
            <v>39.599999999999994</v>
          </cell>
        </row>
        <row r="429">
          <cell r="I429">
            <v>49.199999999999989</v>
          </cell>
        </row>
        <row r="430">
          <cell r="I430">
            <v>52.8</v>
          </cell>
        </row>
        <row r="431">
          <cell r="I431">
            <v>49.199999999999989</v>
          </cell>
        </row>
        <row r="434">
          <cell r="I434">
            <v>29.6</v>
          </cell>
        </row>
        <row r="435">
          <cell r="I435">
            <v>26</v>
          </cell>
        </row>
        <row r="436">
          <cell r="I436">
            <v>32</v>
          </cell>
        </row>
        <row r="437">
          <cell r="I437">
            <v>30.8</v>
          </cell>
        </row>
        <row r="438">
          <cell r="I438">
            <v>27.2</v>
          </cell>
        </row>
        <row r="439">
          <cell r="I439">
            <v>32</v>
          </cell>
        </row>
        <row r="442">
          <cell r="I442">
            <v>62</v>
          </cell>
        </row>
        <row r="443">
          <cell r="I443">
            <v>58.4</v>
          </cell>
        </row>
        <row r="444">
          <cell r="I444">
            <v>58.4</v>
          </cell>
        </row>
        <row r="445">
          <cell r="I445">
            <v>60.8</v>
          </cell>
        </row>
        <row r="446">
          <cell r="I446">
            <v>57.2</v>
          </cell>
        </row>
        <row r="447">
          <cell r="I447">
            <v>63.2</v>
          </cell>
        </row>
        <row r="450">
          <cell r="I450">
            <v>77.2</v>
          </cell>
        </row>
        <row r="451">
          <cell r="I451">
            <v>76</v>
          </cell>
        </row>
        <row r="452">
          <cell r="I452">
            <v>77.2</v>
          </cell>
        </row>
        <row r="453">
          <cell r="I453">
            <v>73.599999999999994</v>
          </cell>
        </row>
        <row r="454">
          <cell r="I454">
            <v>70</v>
          </cell>
        </row>
        <row r="455">
          <cell r="I455">
            <v>76</v>
          </cell>
        </row>
        <row r="458">
          <cell r="I458">
            <v>51.2</v>
          </cell>
        </row>
        <row r="459">
          <cell r="I459">
            <v>47.6</v>
          </cell>
        </row>
        <row r="460">
          <cell r="I460">
            <v>54.8</v>
          </cell>
        </row>
        <row r="461">
          <cell r="I461">
            <v>60.8</v>
          </cell>
        </row>
        <row r="462">
          <cell r="I462">
            <v>57.2</v>
          </cell>
        </row>
        <row r="463">
          <cell r="I463">
            <v>64.400000000000006</v>
          </cell>
        </row>
        <row r="466">
          <cell r="I466">
            <v>72.599999999999994</v>
          </cell>
        </row>
        <row r="467">
          <cell r="I467">
            <v>70.199999999999989</v>
          </cell>
        </row>
        <row r="468">
          <cell r="I468">
            <v>72.599999999999994</v>
          </cell>
        </row>
        <row r="469">
          <cell r="I469">
            <v>79.799999999999983</v>
          </cell>
        </row>
        <row r="470">
          <cell r="I470">
            <v>72.599999999999994</v>
          </cell>
        </row>
        <row r="471">
          <cell r="I471">
            <v>77.399999999999991</v>
          </cell>
        </row>
        <row r="474">
          <cell r="I474">
            <v>39.599999999999994</v>
          </cell>
        </row>
        <row r="475">
          <cell r="I475">
            <v>39.599999999999994</v>
          </cell>
        </row>
        <row r="476">
          <cell r="I476">
            <v>39.599999999999994</v>
          </cell>
        </row>
        <row r="477">
          <cell r="I477">
            <v>63.599999999999994</v>
          </cell>
        </row>
        <row r="478">
          <cell r="I478">
            <v>56.399999999999991</v>
          </cell>
        </row>
        <row r="479">
          <cell r="I479">
            <v>62.399999999999991</v>
          </cell>
        </row>
        <row r="482">
          <cell r="I482">
            <v>75.8</v>
          </cell>
        </row>
        <row r="483">
          <cell r="I483">
            <v>75.8</v>
          </cell>
        </row>
        <row r="484">
          <cell r="I484">
            <v>74.599999999999994</v>
          </cell>
        </row>
        <row r="485">
          <cell r="I485">
            <v>77</v>
          </cell>
        </row>
        <row r="486">
          <cell r="I486">
            <v>73.399999999999991</v>
          </cell>
        </row>
        <row r="487">
          <cell r="I487">
            <v>79.399999999999991</v>
          </cell>
        </row>
        <row r="490">
          <cell r="I490">
            <v>74.8</v>
          </cell>
        </row>
        <row r="491">
          <cell r="I491">
            <v>72.400000000000006</v>
          </cell>
        </row>
        <row r="492">
          <cell r="I492">
            <v>73.599999999999994</v>
          </cell>
        </row>
        <row r="493">
          <cell r="I493">
            <v>77.2</v>
          </cell>
        </row>
        <row r="494">
          <cell r="I494">
            <v>74.8</v>
          </cell>
        </row>
        <row r="495">
          <cell r="I495">
            <v>80.8</v>
          </cell>
        </row>
        <row r="498">
          <cell r="I498">
            <v>48.4</v>
          </cell>
        </row>
        <row r="499">
          <cell r="I499">
            <v>48.4</v>
          </cell>
        </row>
        <row r="500">
          <cell r="I500">
            <v>50.8</v>
          </cell>
        </row>
        <row r="501">
          <cell r="I501">
            <v>34</v>
          </cell>
        </row>
        <row r="502">
          <cell r="I502">
            <v>34</v>
          </cell>
        </row>
        <row r="503">
          <cell r="I503">
            <v>34</v>
          </cell>
        </row>
        <row r="506">
          <cell r="I506">
            <v>59</v>
          </cell>
        </row>
        <row r="507">
          <cell r="I507">
            <v>47</v>
          </cell>
        </row>
        <row r="508">
          <cell r="I508">
            <v>57.8</v>
          </cell>
        </row>
        <row r="509">
          <cell r="I509">
            <v>54.2</v>
          </cell>
        </row>
        <row r="510">
          <cell r="I510">
            <v>48.2</v>
          </cell>
        </row>
        <row r="511">
          <cell r="I511">
            <v>55.4</v>
          </cell>
        </row>
        <row r="514">
          <cell r="I514">
            <v>51.8</v>
          </cell>
        </row>
        <row r="515">
          <cell r="I515">
            <v>47</v>
          </cell>
        </row>
        <row r="516">
          <cell r="I516">
            <v>56.599999999999994</v>
          </cell>
        </row>
        <row r="517">
          <cell r="I517">
            <v>56.599999999999994</v>
          </cell>
        </row>
        <row r="518">
          <cell r="I518">
            <v>56.599999999999994</v>
          </cell>
        </row>
        <row r="519">
          <cell r="I519">
            <v>57.8</v>
          </cell>
        </row>
        <row r="522">
          <cell r="I522">
            <v>67.8</v>
          </cell>
        </row>
        <row r="523">
          <cell r="I523">
            <v>61.79999999999999</v>
          </cell>
        </row>
        <row r="524">
          <cell r="I524">
            <v>71.399999999999991</v>
          </cell>
        </row>
        <row r="525">
          <cell r="I525">
            <v>73.8</v>
          </cell>
        </row>
        <row r="526">
          <cell r="I526">
            <v>70.199999999999989</v>
          </cell>
        </row>
        <row r="527">
          <cell r="I527">
            <v>76.199999999999989</v>
          </cell>
        </row>
      </sheetData>
      <sheetData sheetId="2">
        <row r="9">
          <cell r="O9" t="str">
            <v>Course Outcomes</v>
          </cell>
          <cell r="P9" t="str">
            <v>High</v>
          </cell>
          <cell r="Q9" t="str">
            <v>Medium</v>
          </cell>
          <cell r="R9" t="str">
            <v>Low</v>
          </cell>
          <cell r="S9" t="str">
            <v>No Attainment</v>
          </cell>
        </row>
        <row r="10">
          <cell r="L10" t="str">
            <v>CO1</v>
          </cell>
          <cell r="M10">
            <v>87.692307692307693</v>
          </cell>
          <cell r="N10">
            <v>86.353846153846163</v>
          </cell>
          <cell r="O10" t="str">
            <v>CO1</v>
          </cell>
          <cell r="P10">
            <v>13.846153846153847</v>
          </cell>
          <cell r="Q10">
            <v>32.307692307692307</v>
          </cell>
          <cell r="R10">
            <v>41.53846153846154</v>
          </cell>
          <cell r="S10">
            <v>12.307692307692308</v>
          </cell>
        </row>
        <row r="11">
          <cell r="L11" t="str">
            <v>CO2</v>
          </cell>
          <cell r="M11">
            <v>86.15384615384616</v>
          </cell>
          <cell r="N11">
            <v>84.32307692307694</v>
          </cell>
          <cell r="O11" t="str">
            <v>CO2</v>
          </cell>
          <cell r="P11">
            <v>13.846153846153847</v>
          </cell>
          <cell r="Q11">
            <v>24.615384615384617</v>
          </cell>
          <cell r="R11">
            <v>47.692307692307693</v>
          </cell>
          <cell r="S11">
            <v>13.846153846153847</v>
          </cell>
        </row>
        <row r="12">
          <cell r="L12" t="str">
            <v>CO3</v>
          </cell>
          <cell r="M12">
            <v>87.692307692307693</v>
          </cell>
          <cell r="N12">
            <v>86.753846153846155</v>
          </cell>
          <cell r="O12" t="str">
            <v>CO3</v>
          </cell>
          <cell r="P12">
            <v>16.923076923076923</v>
          </cell>
          <cell r="Q12">
            <v>29.230769230769234</v>
          </cell>
          <cell r="R12">
            <v>41.53846153846154</v>
          </cell>
          <cell r="S12">
            <v>12.307692307692308</v>
          </cell>
        </row>
        <row r="13">
          <cell r="L13" t="str">
            <v>CO4</v>
          </cell>
          <cell r="M13">
            <v>86.15384615384616</v>
          </cell>
          <cell r="N13">
            <v>84.923076923076934</v>
          </cell>
          <cell r="O13" t="str">
            <v>CO4</v>
          </cell>
          <cell r="P13">
            <v>24.615384615384617</v>
          </cell>
          <cell r="Q13">
            <v>26.153846153846157</v>
          </cell>
          <cell r="R13">
            <v>35.384615384615387</v>
          </cell>
          <cell r="S13">
            <v>13.846153846153847</v>
          </cell>
        </row>
        <row r="14">
          <cell r="L14" t="str">
            <v>CO5</v>
          </cell>
          <cell r="M14">
            <v>81.538461538461533</v>
          </cell>
          <cell r="N14">
            <v>82.430769230769229</v>
          </cell>
          <cell r="O14" t="str">
            <v>CO5</v>
          </cell>
          <cell r="P14">
            <v>12.307692307692308</v>
          </cell>
          <cell r="Q14">
            <v>20</v>
          </cell>
          <cell r="R14">
            <v>49.230769230769234</v>
          </cell>
          <cell r="S14">
            <v>18.461538461538463</v>
          </cell>
        </row>
        <row r="15">
          <cell r="L15" t="str">
            <v>CO6</v>
          </cell>
          <cell r="M15">
            <v>84.615384615384613</v>
          </cell>
          <cell r="N15">
            <v>83.492307692307691</v>
          </cell>
          <cell r="O15" t="str">
            <v>CO6</v>
          </cell>
          <cell r="P15">
            <v>23.076923076923077</v>
          </cell>
          <cell r="Q15">
            <v>32.307692307692307</v>
          </cell>
          <cell r="R15">
            <v>29.230769230769234</v>
          </cell>
          <cell r="S15">
            <v>15.384615384615385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s"/>
      <sheetName val="Student wise CO"/>
      <sheetName val="Overall CO"/>
    </sheetNames>
    <sheetDataSet>
      <sheetData sheetId="0">
        <row r="5">
          <cell r="C5" t="str">
            <v>15JG1A0461</v>
          </cell>
        </row>
        <row r="6">
          <cell r="C6" t="str">
            <v>15JG1A0462</v>
          </cell>
        </row>
        <row r="7">
          <cell r="C7" t="str">
            <v>15JG1A0463</v>
          </cell>
        </row>
        <row r="8">
          <cell r="C8" t="str">
            <v>15JG1A0464</v>
          </cell>
        </row>
        <row r="9">
          <cell r="C9" t="str">
            <v>15JG1A0465</v>
          </cell>
        </row>
        <row r="10">
          <cell r="C10" t="str">
            <v>15JG1A0466</v>
          </cell>
        </row>
        <row r="11">
          <cell r="C11" t="str">
            <v>15JG1A0467</v>
          </cell>
        </row>
        <row r="12">
          <cell r="C12" t="str">
            <v>15JG1A0468</v>
          </cell>
        </row>
        <row r="13">
          <cell r="C13" t="str">
            <v>15JG1A0469</v>
          </cell>
        </row>
        <row r="14">
          <cell r="C14" t="str">
            <v>15JG1A0470</v>
          </cell>
        </row>
        <row r="15">
          <cell r="C15" t="str">
            <v>15JG1A0471</v>
          </cell>
        </row>
        <row r="16">
          <cell r="C16" t="str">
            <v>15JG1A0473</v>
          </cell>
        </row>
        <row r="17">
          <cell r="C17" t="str">
            <v>15JG1A0474</v>
          </cell>
        </row>
        <row r="18">
          <cell r="C18" t="str">
            <v>15JG1A0475</v>
          </cell>
        </row>
        <row r="19">
          <cell r="C19" t="str">
            <v>15JG1A0476</v>
          </cell>
        </row>
        <row r="20">
          <cell r="C20" t="str">
            <v>15JG1A0477</v>
          </cell>
        </row>
        <row r="21">
          <cell r="C21" t="str">
            <v>15JG1A0478</v>
          </cell>
        </row>
        <row r="22">
          <cell r="C22" t="str">
            <v>15JG1A0479</v>
          </cell>
        </row>
        <row r="23">
          <cell r="C23" t="str">
            <v>15JG1A0480</v>
          </cell>
        </row>
        <row r="24">
          <cell r="C24" t="str">
            <v>15JG1A0481</v>
          </cell>
        </row>
        <row r="25">
          <cell r="C25" t="str">
            <v>15JG1A0482</v>
          </cell>
        </row>
        <row r="26">
          <cell r="C26" t="str">
            <v>15JG1A0483</v>
          </cell>
        </row>
        <row r="27">
          <cell r="C27" t="str">
            <v>15JG1A0484</v>
          </cell>
        </row>
        <row r="28">
          <cell r="C28" t="str">
            <v>15JG1A0485</v>
          </cell>
        </row>
        <row r="29">
          <cell r="C29" t="str">
            <v>15JG1A0486</v>
          </cell>
        </row>
        <row r="30">
          <cell r="C30" t="str">
            <v>15JG1A0487</v>
          </cell>
        </row>
        <row r="31">
          <cell r="C31" t="str">
            <v>15JG1A0488</v>
          </cell>
        </row>
        <row r="32">
          <cell r="C32" t="str">
            <v>15JG1A0489</v>
          </cell>
        </row>
        <row r="33">
          <cell r="C33" t="str">
            <v>15JG1A0490</v>
          </cell>
        </row>
        <row r="34">
          <cell r="C34" t="str">
            <v>15JG1A0491</v>
          </cell>
        </row>
        <row r="35">
          <cell r="C35" t="str">
            <v>15JG1A0492</v>
          </cell>
        </row>
        <row r="36">
          <cell r="C36" t="str">
            <v>15JG1A0493</v>
          </cell>
        </row>
        <row r="37">
          <cell r="C37" t="str">
            <v>15JG1A0494</v>
          </cell>
        </row>
        <row r="38">
          <cell r="C38" t="str">
            <v>15JG1A0495</v>
          </cell>
        </row>
        <row r="39">
          <cell r="C39" t="str">
            <v>15JG1A0496</v>
          </cell>
        </row>
        <row r="40">
          <cell r="C40" t="str">
            <v>15JG1A0497</v>
          </cell>
        </row>
        <row r="41">
          <cell r="C41" t="str">
            <v>15JG1A0498</v>
          </cell>
        </row>
        <row r="42">
          <cell r="C42" t="str">
            <v>15JG1A0499</v>
          </cell>
        </row>
        <row r="43">
          <cell r="C43" t="str">
            <v>15JG1A04A0</v>
          </cell>
        </row>
        <row r="44">
          <cell r="C44" t="str">
            <v>15JG1A04A1</v>
          </cell>
        </row>
        <row r="45">
          <cell r="C45" t="str">
            <v>15JG1A04A2</v>
          </cell>
        </row>
        <row r="46">
          <cell r="C46" t="str">
            <v>15JG1A04A3</v>
          </cell>
        </row>
        <row r="47">
          <cell r="C47" t="str">
            <v>15JG1A04A4</v>
          </cell>
        </row>
        <row r="48">
          <cell r="C48" t="str">
            <v>15JG1A04A5</v>
          </cell>
        </row>
        <row r="49">
          <cell r="C49" t="str">
            <v>15JG1A04A6</v>
          </cell>
        </row>
        <row r="50">
          <cell r="C50" t="str">
            <v>15JG1A04A7</v>
          </cell>
        </row>
        <row r="51">
          <cell r="C51" t="str">
            <v>15JG1A04A8</v>
          </cell>
        </row>
        <row r="52">
          <cell r="C52" t="str">
            <v>15JG1A04A9</v>
          </cell>
        </row>
        <row r="53">
          <cell r="C53" t="str">
            <v>15JG1A04B0</v>
          </cell>
        </row>
        <row r="54">
          <cell r="C54" t="str">
            <v>15JG1A04B1</v>
          </cell>
        </row>
        <row r="55">
          <cell r="C55" t="str">
            <v>15JG1A04B2</v>
          </cell>
        </row>
        <row r="56">
          <cell r="C56" t="str">
            <v>15JG1A04B3</v>
          </cell>
        </row>
        <row r="57">
          <cell r="C57" t="str">
            <v>15JG1A04B4</v>
          </cell>
        </row>
        <row r="58">
          <cell r="C58" t="str">
            <v>15JG1A04B5</v>
          </cell>
        </row>
        <row r="59">
          <cell r="C59" t="str">
            <v>15JG1A04B6</v>
          </cell>
        </row>
        <row r="60">
          <cell r="C60" t="str">
            <v>15JG1A04B7</v>
          </cell>
        </row>
        <row r="61">
          <cell r="C61" t="str">
            <v>15JG1A04B8</v>
          </cell>
        </row>
        <row r="67">
          <cell r="C67" t="str">
            <v>16JG5A0412</v>
          </cell>
        </row>
      </sheetData>
      <sheetData sheetId="1">
        <row r="11">
          <cell r="I11">
            <v>90.666666666666657</v>
          </cell>
        </row>
        <row r="12">
          <cell r="I12">
            <v>89.333333333333329</v>
          </cell>
        </row>
        <row r="13">
          <cell r="I13">
            <v>88</v>
          </cell>
        </row>
        <row r="14">
          <cell r="I14">
            <v>90.666666666666657</v>
          </cell>
        </row>
        <row r="15">
          <cell r="I15">
            <v>89.333333333333329</v>
          </cell>
        </row>
        <row r="19">
          <cell r="I19">
            <v>74.666666666666671</v>
          </cell>
        </row>
        <row r="20">
          <cell r="I20">
            <v>73.333333333333329</v>
          </cell>
        </row>
        <row r="21">
          <cell r="I21">
            <v>84.666666666666671</v>
          </cell>
        </row>
        <row r="22">
          <cell r="I22">
            <v>84.666666666666671</v>
          </cell>
        </row>
        <row r="23">
          <cell r="I23">
            <v>83.333333333333343</v>
          </cell>
        </row>
        <row r="27">
          <cell r="I27">
            <v>96</v>
          </cell>
        </row>
        <row r="28">
          <cell r="I28">
            <v>96</v>
          </cell>
        </row>
        <row r="29">
          <cell r="I29">
            <v>94.666666666666671</v>
          </cell>
        </row>
        <row r="30">
          <cell r="I30">
            <v>94.666666666666671</v>
          </cell>
        </row>
        <row r="31">
          <cell r="I31">
            <v>96</v>
          </cell>
        </row>
        <row r="35">
          <cell r="I35">
            <v>72</v>
          </cell>
        </row>
        <row r="36">
          <cell r="I36">
            <v>73.333333333333329</v>
          </cell>
        </row>
        <row r="37">
          <cell r="I37">
            <v>62.666666666666671</v>
          </cell>
        </row>
        <row r="38">
          <cell r="I38">
            <v>64</v>
          </cell>
        </row>
        <row r="39">
          <cell r="I39">
            <v>64</v>
          </cell>
        </row>
        <row r="43">
          <cell r="I43">
            <v>85.333333333333343</v>
          </cell>
        </row>
        <row r="44">
          <cell r="I44">
            <v>84</v>
          </cell>
        </row>
        <row r="45">
          <cell r="I45">
            <v>86.666666666666671</v>
          </cell>
        </row>
        <row r="46">
          <cell r="I46">
            <v>86.666666666666671</v>
          </cell>
        </row>
        <row r="47">
          <cell r="I47">
            <v>85.333333333333343</v>
          </cell>
        </row>
        <row r="51">
          <cell r="I51">
            <v>76</v>
          </cell>
        </row>
        <row r="52">
          <cell r="I52">
            <v>76</v>
          </cell>
        </row>
        <row r="53">
          <cell r="I53">
            <v>73.333333333333329</v>
          </cell>
        </row>
        <row r="54">
          <cell r="I54">
            <v>73.333333333333329</v>
          </cell>
        </row>
        <row r="55">
          <cell r="I55">
            <v>74.666666666666671</v>
          </cell>
        </row>
        <row r="59">
          <cell r="I59">
            <v>90.666666666666657</v>
          </cell>
        </row>
        <row r="60">
          <cell r="I60">
            <v>92</v>
          </cell>
        </row>
        <row r="61">
          <cell r="I61">
            <v>90.666666666666657</v>
          </cell>
        </row>
        <row r="62">
          <cell r="I62">
            <v>92</v>
          </cell>
        </row>
        <row r="63">
          <cell r="I63">
            <v>92</v>
          </cell>
        </row>
        <row r="67">
          <cell r="I67">
            <v>88</v>
          </cell>
        </row>
        <row r="68">
          <cell r="I68">
            <v>88</v>
          </cell>
        </row>
        <row r="69">
          <cell r="I69">
            <v>88</v>
          </cell>
        </row>
        <row r="70">
          <cell r="I70">
            <v>88</v>
          </cell>
        </row>
        <row r="71">
          <cell r="I71">
            <v>89.333333333333329</v>
          </cell>
        </row>
        <row r="75">
          <cell r="I75">
            <v>86.666666666666671</v>
          </cell>
        </row>
        <row r="76">
          <cell r="I76">
            <v>88</v>
          </cell>
        </row>
        <row r="77">
          <cell r="I77">
            <v>85.333333333333343</v>
          </cell>
        </row>
        <row r="78">
          <cell r="I78">
            <v>86.666666666666671</v>
          </cell>
        </row>
        <row r="79">
          <cell r="I79">
            <v>86.666666666666671</v>
          </cell>
        </row>
        <row r="83">
          <cell r="I83">
            <v>92</v>
          </cell>
        </row>
        <row r="84">
          <cell r="I84">
            <v>90.666666666666657</v>
          </cell>
        </row>
        <row r="85">
          <cell r="I85">
            <v>90.666666666666657</v>
          </cell>
        </row>
        <row r="86">
          <cell r="I86">
            <v>90.666666666666657</v>
          </cell>
        </row>
        <row r="87">
          <cell r="I87">
            <v>89.333333333333329</v>
          </cell>
        </row>
        <row r="91">
          <cell r="I91">
            <v>85.333333333333343</v>
          </cell>
        </row>
        <row r="92">
          <cell r="I92">
            <v>85.333333333333343</v>
          </cell>
        </row>
        <row r="93">
          <cell r="I93">
            <v>81.333333333333329</v>
          </cell>
        </row>
        <row r="94">
          <cell r="I94">
            <v>82.666666666666671</v>
          </cell>
        </row>
        <row r="95">
          <cell r="I95">
            <v>82.666666666666671</v>
          </cell>
        </row>
        <row r="99">
          <cell r="I99">
            <v>85.333333333333343</v>
          </cell>
        </row>
        <row r="100">
          <cell r="I100">
            <v>86.666666666666671</v>
          </cell>
        </row>
        <row r="101">
          <cell r="I101">
            <v>84</v>
          </cell>
        </row>
        <row r="102">
          <cell r="I102">
            <v>85.333333333333343</v>
          </cell>
        </row>
        <row r="103">
          <cell r="I103">
            <v>84</v>
          </cell>
        </row>
        <row r="107">
          <cell r="I107">
            <v>84</v>
          </cell>
        </row>
        <row r="108">
          <cell r="I108">
            <v>82.666666666666671</v>
          </cell>
        </row>
        <row r="109">
          <cell r="I109">
            <v>78.666666666666657</v>
          </cell>
        </row>
        <row r="110">
          <cell r="I110">
            <v>77.333333333333329</v>
          </cell>
        </row>
        <row r="111">
          <cell r="I111">
            <v>76</v>
          </cell>
        </row>
        <row r="115">
          <cell r="I115">
            <v>29.333333333333332</v>
          </cell>
        </row>
        <row r="116">
          <cell r="I116">
            <v>26.666666666666668</v>
          </cell>
        </row>
        <row r="117">
          <cell r="I117">
            <v>36</v>
          </cell>
        </row>
        <row r="118">
          <cell r="I118">
            <v>37.333333333333336</v>
          </cell>
        </row>
        <row r="119">
          <cell r="I119">
            <v>37.333333333333336</v>
          </cell>
        </row>
        <row r="123">
          <cell r="I123">
            <v>60</v>
          </cell>
        </row>
        <row r="124">
          <cell r="I124">
            <v>58.666666666666664</v>
          </cell>
        </row>
        <row r="125">
          <cell r="I125">
            <v>53.333333333333336</v>
          </cell>
        </row>
        <row r="126">
          <cell r="I126">
            <v>53.333333333333336</v>
          </cell>
        </row>
        <row r="127">
          <cell r="I127">
            <v>54.666666666666664</v>
          </cell>
        </row>
        <row r="131">
          <cell r="I131">
            <v>61.333333333333329</v>
          </cell>
        </row>
        <row r="132">
          <cell r="I132">
            <v>61.333333333333329</v>
          </cell>
        </row>
        <row r="133">
          <cell r="I133">
            <v>54.666666666666664</v>
          </cell>
        </row>
        <row r="134">
          <cell r="I134">
            <v>56.000000000000007</v>
          </cell>
        </row>
        <row r="135">
          <cell r="I135">
            <v>56.000000000000007</v>
          </cell>
        </row>
        <row r="139">
          <cell r="I139">
            <v>80</v>
          </cell>
        </row>
        <row r="140">
          <cell r="I140">
            <v>78.666666666666657</v>
          </cell>
        </row>
        <row r="141">
          <cell r="I141">
            <v>92</v>
          </cell>
        </row>
        <row r="142">
          <cell r="I142">
            <v>90.666666666666657</v>
          </cell>
        </row>
        <row r="143">
          <cell r="I143">
            <v>89.333333333333329</v>
          </cell>
        </row>
        <row r="147">
          <cell r="I147">
            <v>70.666666666666671</v>
          </cell>
        </row>
        <row r="148">
          <cell r="I148">
            <v>69.333333333333343</v>
          </cell>
        </row>
        <row r="149">
          <cell r="I149">
            <v>65.333333333333329</v>
          </cell>
        </row>
        <row r="150">
          <cell r="I150">
            <v>68</v>
          </cell>
        </row>
        <row r="151">
          <cell r="I151">
            <v>68</v>
          </cell>
        </row>
        <row r="155">
          <cell r="I155">
            <v>90.666666666666657</v>
          </cell>
        </row>
        <row r="156">
          <cell r="I156">
            <v>92</v>
          </cell>
        </row>
        <row r="157">
          <cell r="I157">
            <v>89.333333333333329</v>
          </cell>
        </row>
        <row r="158">
          <cell r="I158">
            <v>92</v>
          </cell>
        </row>
        <row r="159">
          <cell r="I159">
            <v>92</v>
          </cell>
        </row>
        <row r="163">
          <cell r="I163">
            <v>88</v>
          </cell>
        </row>
        <row r="164">
          <cell r="I164">
            <v>86.666666666666671</v>
          </cell>
        </row>
        <row r="165">
          <cell r="I165">
            <v>89.333333333333329</v>
          </cell>
        </row>
        <row r="166">
          <cell r="I166">
            <v>89.333333333333329</v>
          </cell>
        </row>
        <row r="167">
          <cell r="I167">
            <v>88</v>
          </cell>
        </row>
        <row r="171">
          <cell r="I171">
            <v>90.666666666666657</v>
          </cell>
        </row>
        <row r="172">
          <cell r="I172">
            <v>90.666666666666657</v>
          </cell>
        </row>
        <row r="173">
          <cell r="I173">
            <v>73.333333333333329</v>
          </cell>
        </row>
        <row r="174">
          <cell r="I174">
            <v>74.666666666666671</v>
          </cell>
        </row>
        <row r="175">
          <cell r="I175">
            <v>74.666666666666671</v>
          </cell>
        </row>
        <row r="179">
          <cell r="I179">
            <v>80</v>
          </cell>
        </row>
        <row r="180">
          <cell r="I180">
            <v>82.666666666666671</v>
          </cell>
        </row>
        <row r="181">
          <cell r="I181">
            <v>69.333333333333343</v>
          </cell>
        </row>
        <row r="182">
          <cell r="I182">
            <v>69.333333333333343</v>
          </cell>
        </row>
        <row r="183">
          <cell r="I183">
            <v>69.333333333333343</v>
          </cell>
        </row>
        <row r="187">
          <cell r="I187">
            <v>92</v>
          </cell>
        </row>
        <row r="188">
          <cell r="I188">
            <v>94.666666666666671</v>
          </cell>
        </row>
        <row r="189">
          <cell r="I189">
            <v>94.666666666666671</v>
          </cell>
        </row>
        <row r="190">
          <cell r="I190">
            <v>94.666666666666671</v>
          </cell>
        </row>
        <row r="191">
          <cell r="I191">
            <v>94.666666666666671</v>
          </cell>
        </row>
        <row r="195">
          <cell r="I195">
            <v>86.666666666666671</v>
          </cell>
        </row>
        <row r="196">
          <cell r="I196">
            <v>86.666666666666671</v>
          </cell>
        </row>
        <row r="197">
          <cell r="I197">
            <v>77.333333333333329</v>
          </cell>
        </row>
        <row r="198">
          <cell r="I198">
            <v>78.666666666666657</v>
          </cell>
        </row>
        <row r="199">
          <cell r="I199">
            <v>77.333333333333329</v>
          </cell>
        </row>
        <row r="203">
          <cell r="I203">
            <v>80</v>
          </cell>
        </row>
        <row r="204">
          <cell r="I204">
            <v>81.333333333333329</v>
          </cell>
        </row>
        <row r="205">
          <cell r="I205">
            <v>93.333333333333329</v>
          </cell>
        </row>
        <row r="206">
          <cell r="I206">
            <v>94.666666666666671</v>
          </cell>
        </row>
        <row r="207">
          <cell r="I207">
            <v>94.666666666666671</v>
          </cell>
        </row>
        <row r="211">
          <cell r="I211">
            <v>72</v>
          </cell>
        </row>
        <row r="212">
          <cell r="I212">
            <v>74.666666666666671</v>
          </cell>
        </row>
        <row r="213">
          <cell r="I213">
            <v>78.666666666666657</v>
          </cell>
        </row>
        <row r="214">
          <cell r="I214">
            <v>80</v>
          </cell>
        </row>
        <row r="215">
          <cell r="I215">
            <v>80</v>
          </cell>
        </row>
        <row r="219">
          <cell r="I219">
            <v>89.333333333333329</v>
          </cell>
        </row>
        <row r="220">
          <cell r="I220">
            <v>90.666666666666657</v>
          </cell>
        </row>
        <row r="221">
          <cell r="I221">
            <v>78.666666666666657</v>
          </cell>
        </row>
        <row r="222">
          <cell r="I222">
            <v>78.666666666666657</v>
          </cell>
        </row>
        <row r="223">
          <cell r="I223">
            <v>77.333333333333329</v>
          </cell>
        </row>
        <row r="227">
          <cell r="I227">
            <v>84</v>
          </cell>
        </row>
        <row r="228">
          <cell r="I228">
            <v>86.666666666666671</v>
          </cell>
        </row>
        <row r="229">
          <cell r="I229">
            <v>82.666666666666671</v>
          </cell>
        </row>
        <row r="230">
          <cell r="I230">
            <v>82.666666666666671</v>
          </cell>
        </row>
        <row r="231">
          <cell r="I231">
            <v>84</v>
          </cell>
        </row>
        <row r="235">
          <cell r="I235">
            <v>88</v>
          </cell>
        </row>
        <row r="236">
          <cell r="I236">
            <v>89.333333333333329</v>
          </cell>
        </row>
        <row r="237">
          <cell r="I237">
            <v>88</v>
          </cell>
        </row>
        <row r="238">
          <cell r="I238">
            <v>88</v>
          </cell>
        </row>
        <row r="239">
          <cell r="I239">
            <v>86.666666666666671</v>
          </cell>
        </row>
        <row r="243">
          <cell r="I243">
            <v>90.666666666666657</v>
          </cell>
        </row>
        <row r="244">
          <cell r="I244">
            <v>92</v>
          </cell>
        </row>
        <row r="245">
          <cell r="I245">
            <v>78.666666666666657</v>
          </cell>
        </row>
        <row r="246">
          <cell r="I246">
            <v>80</v>
          </cell>
        </row>
        <row r="247">
          <cell r="I247">
            <v>80</v>
          </cell>
        </row>
        <row r="251">
          <cell r="I251">
            <v>89.333333333333329</v>
          </cell>
        </row>
        <row r="252">
          <cell r="I252">
            <v>90.666666666666657</v>
          </cell>
        </row>
        <row r="253">
          <cell r="I253">
            <v>81.333333333333329</v>
          </cell>
        </row>
        <row r="254">
          <cell r="I254">
            <v>81.333333333333329</v>
          </cell>
        </row>
        <row r="255">
          <cell r="I255">
            <v>81.333333333333329</v>
          </cell>
        </row>
        <row r="259">
          <cell r="I259">
            <v>78.666666666666657</v>
          </cell>
        </row>
        <row r="260">
          <cell r="I260">
            <v>82.666666666666671</v>
          </cell>
        </row>
        <row r="261">
          <cell r="I261">
            <v>80</v>
          </cell>
        </row>
        <row r="262">
          <cell r="I262">
            <v>80</v>
          </cell>
        </row>
        <row r="263">
          <cell r="I263">
            <v>80</v>
          </cell>
        </row>
        <row r="267">
          <cell r="I267">
            <v>82.666666666666671</v>
          </cell>
        </row>
        <row r="268">
          <cell r="I268">
            <v>84</v>
          </cell>
        </row>
        <row r="269">
          <cell r="I269">
            <v>84</v>
          </cell>
        </row>
        <row r="270">
          <cell r="I270">
            <v>84</v>
          </cell>
        </row>
        <row r="271">
          <cell r="I271">
            <v>82.666666666666671</v>
          </cell>
        </row>
        <row r="275">
          <cell r="I275">
            <v>77.333333333333329</v>
          </cell>
        </row>
        <row r="276">
          <cell r="I276">
            <v>78.666666666666657</v>
          </cell>
        </row>
        <row r="277">
          <cell r="I277">
            <v>65.333333333333329</v>
          </cell>
        </row>
        <row r="278">
          <cell r="I278">
            <v>64</v>
          </cell>
        </row>
        <row r="279">
          <cell r="I279">
            <v>65.333333333333329</v>
          </cell>
        </row>
        <row r="283">
          <cell r="I283">
            <v>77.333333333333329</v>
          </cell>
        </row>
        <row r="284">
          <cell r="I284">
            <v>78.666666666666657</v>
          </cell>
        </row>
        <row r="285">
          <cell r="I285">
            <v>74.666666666666671</v>
          </cell>
        </row>
        <row r="286">
          <cell r="I286">
            <v>76</v>
          </cell>
        </row>
        <row r="287">
          <cell r="I287">
            <v>74.666666666666671</v>
          </cell>
        </row>
        <row r="291">
          <cell r="I291">
            <v>80</v>
          </cell>
        </row>
        <row r="292">
          <cell r="I292">
            <v>82.666666666666671</v>
          </cell>
        </row>
        <row r="293">
          <cell r="I293">
            <v>85.333333333333343</v>
          </cell>
        </row>
        <row r="294">
          <cell r="I294">
            <v>85.333333333333343</v>
          </cell>
        </row>
        <row r="295">
          <cell r="I295">
            <v>85.333333333333343</v>
          </cell>
        </row>
        <row r="299">
          <cell r="I299">
            <v>85.333333333333343</v>
          </cell>
        </row>
        <row r="300">
          <cell r="I300">
            <v>86.666666666666671</v>
          </cell>
        </row>
        <row r="301">
          <cell r="I301">
            <v>86.666666666666671</v>
          </cell>
        </row>
        <row r="302">
          <cell r="I302">
            <v>86.666666666666671</v>
          </cell>
        </row>
        <row r="303">
          <cell r="I303">
            <v>88</v>
          </cell>
        </row>
        <row r="307">
          <cell r="I307">
            <v>90.666666666666657</v>
          </cell>
        </row>
        <row r="308">
          <cell r="I308">
            <v>92</v>
          </cell>
        </row>
        <row r="309">
          <cell r="I309">
            <v>93.333333333333329</v>
          </cell>
        </row>
        <row r="310">
          <cell r="I310">
            <v>93.333333333333329</v>
          </cell>
        </row>
        <row r="311">
          <cell r="I311">
            <v>93.333333333333329</v>
          </cell>
        </row>
        <row r="315">
          <cell r="I315">
            <v>85.333333333333343</v>
          </cell>
        </row>
        <row r="316">
          <cell r="I316">
            <v>84</v>
          </cell>
        </row>
        <row r="317">
          <cell r="I317">
            <v>73.333333333333329</v>
          </cell>
        </row>
        <row r="318">
          <cell r="I318">
            <v>73.333333333333329</v>
          </cell>
        </row>
        <row r="319">
          <cell r="I319">
            <v>73.333333333333329</v>
          </cell>
        </row>
        <row r="323">
          <cell r="I323">
            <v>76</v>
          </cell>
        </row>
        <row r="324">
          <cell r="I324">
            <v>74.666666666666671</v>
          </cell>
        </row>
        <row r="325">
          <cell r="I325">
            <v>64</v>
          </cell>
        </row>
        <row r="326">
          <cell r="I326">
            <v>61.333333333333329</v>
          </cell>
        </row>
        <row r="327">
          <cell r="I327">
            <v>62.666666666666671</v>
          </cell>
        </row>
        <row r="331">
          <cell r="I331">
            <v>93.333333333333329</v>
          </cell>
        </row>
        <row r="332">
          <cell r="I332">
            <v>93.333333333333329</v>
          </cell>
        </row>
        <row r="333">
          <cell r="I333">
            <v>81.333333333333329</v>
          </cell>
        </row>
        <row r="334">
          <cell r="I334">
            <v>80</v>
          </cell>
        </row>
        <row r="335">
          <cell r="I335">
            <v>80</v>
          </cell>
        </row>
        <row r="339">
          <cell r="I339">
            <v>92</v>
          </cell>
        </row>
        <row r="340">
          <cell r="I340">
            <v>92</v>
          </cell>
        </row>
        <row r="341">
          <cell r="I341">
            <v>80</v>
          </cell>
        </row>
        <row r="342">
          <cell r="I342">
            <v>80</v>
          </cell>
        </row>
        <row r="343">
          <cell r="I343">
            <v>80</v>
          </cell>
        </row>
        <row r="347">
          <cell r="I347">
            <v>92</v>
          </cell>
        </row>
        <row r="348">
          <cell r="I348">
            <v>93.333333333333329</v>
          </cell>
        </row>
        <row r="349">
          <cell r="I349">
            <v>90.666666666666657</v>
          </cell>
        </row>
        <row r="350">
          <cell r="I350">
            <v>85.333333333333343</v>
          </cell>
        </row>
        <row r="351">
          <cell r="I351">
            <v>89.333333333333329</v>
          </cell>
        </row>
        <row r="355">
          <cell r="I355">
            <v>89.333333333333329</v>
          </cell>
        </row>
        <row r="356">
          <cell r="I356">
            <v>90.666666666666657</v>
          </cell>
        </row>
        <row r="357">
          <cell r="I357">
            <v>74.666666666666671</v>
          </cell>
        </row>
        <row r="358">
          <cell r="I358">
            <v>69.333333333333343</v>
          </cell>
        </row>
        <row r="359">
          <cell r="I359">
            <v>72</v>
          </cell>
        </row>
        <row r="363">
          <cell r="I363">
            <v>82.666666666666671</v>
          </cell>
        </row>
        <row r="364">
          <cell r="I364">
            <v>84</v>
          </cell>
        </row>
        <row r="365">
          <cell r="I365">
            <v>84</v>
          </cell>
        </row>
        <row r="366">
          <cell r="I366">
            <v>85.333333333333343</v>
          </cell>
        </row>
        <row r="367">
          <cell r="I367">
            <v>85.333333333333343</v>
          </cell>
        </row>
        <row r="371">
          <cell r="I371">
            <v>85.333333333333343</v>
          </cell>
        </row>
        <row r="372">
          <cell r="I372">
            <v>86.666666666666671</v>
          </cell>
        </row>
        <row r="373">
          <cell r="I373">
            <v>85.333333333333343</v>
          </cell>
        </row>
        <row r="374">
          <cell r="I374">
            <v>84</v>
          </cell>
        </row>
        <row r="375">
          <cell r="I375">
            <v>82.666666666666671</v>
          </cell>
        </row>
        <row r="379">
          <cell r="I379">
            <v>78.666666666666657</v>
          </cell>
        </row>
        <row r="380">
          <cell r="I380">
            <v>78.666666666666657</v>
          </cell>
        </row>
        <row r="381">
          <cell r="I381">
            <v>68</v>
          </cell>
        </row>
        <row r="382">
          <cell r="I382">
            <v>66.666666666666657</v>
          </cell>
        </row>
        <row r="383">
          <cell r="I383">
            <v>65.333333333333329</v>
          </cell>
        </row>
        <row r="387">
          <cell r="I387">
            <v>81.333333333333329</v>
          </cell>
        </row>
        <row r="388">
          <cell r="I388">
            <v>82.666666666666671</v>
          </cell>
        </row>
        <row r="389">
          <cell r="I389">
            <v>68</v>
          </cell>
        </row>
        <row r="390">
          <cell r="I390">
            <v>66.666666666666657</v>
          </cell>
        </row>
        <row r="391">
          <cell r="I391">
            <v>65.333333333333329</v>
          </cell>
        </row>
        <row r="395">
          <cell r="I395">
            <v>70.666666666666671</v>
          </cell>
        </row>
        <row r="396">
          <cell r="I396">
            <v>70.666666666666671</v>
          </cell>
        </row>
        <row r="397">
          <cell r="I397">
            <v>72</v>
          </cell>
        </row>
        <row r="398">
          <cell r="I398">
            <v>70.666666666666671</v>
          </cell>
        </row>
        <row r="399">
          <cell r="I399">
            <v>69.333333333333343</v>
          </cell>
        </row>
        <row r="403">
          <cell r="I403">
            <v>77.333333333333329</v>
          </cell>
        </row>
        <row r="404">
          <cell r="I404">
            <v>77.333333333333329</v>
          </cell>
        </row>
        <row r="405">
          <cell r="I405">
            <v>76</v>
          </cell>
        </row>
        <row r="406">
          <cell r="I406">
            <v>76</v>
          </cell>
        </row>
        <row r="407">
          <cell r="I407">
            <v>74.666666666666671</v>
          </cell>
        </row>
        <row r="411">
          <cell r="I411">
            <v>66.666666666666657</v>
          </cell>
        </row>
        <row r="412">
          <cell r="I412">
            <v>65.333333333333329</v>
          </cell>
        </row>
        <row r="413">
          <cell r="I413">
            <v>65.333333333333329</v>
          </cell>
        </row>
        <row r="414">
          <cell r="I414">
            <v>65.333333333333329</v>
          </cell>
        </row>
        <row r="415">
          <cell r="I415">
            <v>65.333333333333329</v>
          </cell>
        </row>
        <row r="419">
          <cell r="I419">
            <v>44</v>
          </cell>
        </row>
        <row r="420">
          <cell r="I420">
            <v>45.333333333333329</v>
          </cell>
        </row>
        <row r="421">
          <cell r="I421">
            <v>41.333333333333336</v>
          </cell>
        </row>
        <row r="422">
          <cell r="I422">
            <v>41.333333333333336</v>
          </cell>
        </row>
        <row r="423">
          <cell r="I423">
            <v>41.333333333333336</v>
          </cell>
        </row>
        <row r="427">
          <cell r="I427">
            <v>69.333333333333343</v>
          </cell>
        </row>
        <row r="428">
          <cell r="I428">
            <v>69.333333333333343</v>
          </cell>
        </row>
        <row r="429">
          <cell r="I429">
            <v>70.666666666666671</v>
          </cell>
        </row>
        <row r="430">
          <cell r="I430">
            <v>70.666666666666671</v>
          </cell>
        </row>
        <row r="431">
          <cell r="I431">
            <v>70.666666666666671</v>
          </cell>
        </row>
        <row r="435">
          <cell r="I435">
            <v>76</v>
          </cell>
        </row>
        <row r="436">
          <cell r="I436">
            <v>76</v>
          </cell>
        </row>
        <row r="437">
          <cell r="I437">
            <v>64</v>
          </cell>
        </row>
        <row r="438">
          <cell r="I438">
            <v>62.666666666666671</v>
          </cell>
        </row>
        <row r="439">
          <cell r="I439">
            <v>62.666666666666671</v>
          </cell>
        </row>
        <row r="443">
          <cell r="I443">
            <v>88</v>
          </cell>
        </row>
        <row r="444">
          <cell r="I444">
            <v>88</v>
          </cell>
        </row>
        <row r="445">
          <cell r="I445">
            <v>90.666666666666657</v>
          </cell>
        </row>
        <row r="446">
          <cell r="I446">
            <v>89.333333333333329</v>
          </cell>
        </row>
        <row r="447">
          <cell r="I447">
            <v>88</v>
          </cell>
        </row>
        <row r="451">
          <cell r="I451">
            <v>64</v>
          </cell>
        </row>
        <row r="452">
          <cell r="I452">
            <v>62.666666666666671</v>
          </cell>
        </row>
        <row r="453">
          <cell r="I453">
            <v>65.333333333333329</v>
          </cell>
        </row>
        <row r="454">
          <cell r="I454">
            <v>64</v>
          </cell>
        </row>
        <row r="455">
          <cell r="I455">
            <v>64</v>
          </cell>
        </row>
        <row r="459">
          <cell r="I459">
            <v>89.333333333333329</v>
          </cell>
        </row>
        <row r="460">
          <cell r="I460">
            <v>86.666666666666671</v>
          </cell>
        </row>
        <row r="461">
          <cell r="I461">
            <v>92</v>
          </cell>
        </row>
        <row r="462">
          <cell r="I462">
            <v>90.666666666666657</v>
          </cell>
        </row>
        <row r="463">
          <cell r="I463">
            <v>90.666666666666657</v>
          </cell>
        </row>
        <row r="467">
          <cell r="I467">
            <v>60</v>
          </cell>
        </row>
        <row r="468">
          <cell r="I468">
            <v>58.666666666666664</v>
          </cell>
        </row>
        <row r="469">
          <cell r="I469">
            <v>52</v>
          </cell>
        </row>
        <row r="470">
          <cell r="I470">
            <v>52</v>
          </cell>
        </row>
        <row r="471">
          <cell r="I471">
            <v>52</v>
          </cell>
        </row>
        <row r="475">
          <cell r="I475">
            <v>18.666666666666668</v>
          </cell>
        </row>
        <row r="476">
          <cell r="I476">
            <v>4</v>
          </cell>
        </row>
        <row r="477">
          <cell r="I477">
            <v>-1.3333333333333335</v>
          </cell>
        </row>
        <row r="478">
          <cell r="I478">
            <v>-1.3333333333333335</v>
          </cell>
        </row>
        <row r="479">
          <cell r="I479">
            <v>-1.3333333333333335</v>
          </cell>
        </row>
        <row r="483">
          <cell r="I483">
            <v>65.333333333333329</v>
          </cell>
        </row>
        <row r="484">
          <cell r="I484">
            <v>64</v>
          </cell>
        </row>
        <row r="485">
          <cell r="I485">
            <v>65.333333333333329</v>
          </cell>
        </row>
        <row r="486">
          <cell r="I486">
            <v>64</v>
          </cell>
        </row>
        <row r="487">
          <cell r="I487">
            <v>64</v>
          </cell>
        </row>
        <row r="491">
          <cell r="I491">
            <v>86.666666666666671</v>
          </cell>
        </row>
        <row r="492">
          <cell r="I492">
            <v>85.333333333333343</v>
          </cell>
        </row>
        <row r="493">
          <cell r="I493">
            <v>86.666666666666671</v>
          </cell>
        </row>
        <row r="494">
          <cell r="I494">
            <v>85.333333333333343</v>
          </cell>
        </row>
        <row r="495">
          <cell r="I495">
            <v>85.333333333333343</v>
          </cell>
        </row>
        <row r="499">
          <cell r="I499">
            <v>44</v>
          </cell>
        </row>
        <row r="500">
          <cell r="I500">
            <v>44</v>
          </cell>
        </row>
        <row r="501">
          <cell r="I501">
            <v>33.333333333333329</v>
          </cell>
        </row>
        <row r="502">
          <cell r="I502">
            <v>32</v>
          </cell>
        </row>
        <row r="503">
          <cell r="I503">
            <v>32</v>
          </cell>
        </row>
        <row r="507">
          <cell r="I507">
            <v>30.666666666666664</v>
          </cell>
        </row>
        <row r="508">
          <cell r="I508">
            <v>30.666666666666664</v>
          </cell>
        </row>
        <row r="509">
          <cell r="I509">
            <v>45.333333333333329</v>
          </cell>
        </row>
        <row r="510">
          <cell r="I510">
            <v>42.666666666666671</v>
          </cell>
        </row>
        <row r="511">
          <cell r="I511">
            <v>42.666666666666671</v>
          </cell>
        </row>
      </sheetData>
      <sheetData sheetId="2">
        <row r="9">
          <cell r="N9" t="str">
            <v>Course Outcomes</v>
          </cell>
          <cell r="O9" t="str">
            <v>High</v>
          </cell>
          <cell r="P9" t="str">
            <v>Medium</v>
          </cell>
          <cell r="Q9" t="str">
            <v>Low</v>
          </cell>
          <cell r="R9" t="str">
            <v>No Attainment</v>
          </cell>
        </row>
        <row r="10">
          <cell r="K10" t="str">
            <v>CO1</v>
          </cell>
          <cell r="L10">
            <v>92.063492063492063</v>
          </cell>
          <cell r="M10">
            <v>88.250793650793668</v>
          </cell>
          <cell r="N10" t="str">
            <v>CO1</v>
          </cell>
          <cell r="O10">
            <v>53.968253968253968</v>
          </cell>
          <cell r="P10">
            <v>34.920634920634917</v>
          </cell>
          <cell r="Q10">
            <v>3.1746031746031744</v>
          </cell>
          <cell r="R10">
            <v>7.9365079365079358</v>
          </cell>
        </row>
        <row r="11">
          <cell r="K11" t="str">
            <v>CO2</v>
          </cell>
          <cell r="L11">
            <v>92.063492063492063</v>
          </cell>
          <cell r="M11">
            <v>88.250793650793668</v>
          </cell>
          <cell r="N11" t="str">
            <v>CO2</v>
          </cell>
          <cell r="O11">
            <v>60.317460317460316</v>
          </cell>
          <cell r="P11">
            <v>28.571428571428569</v>
          </cell>
          <cell r="Q11">
            <v>3.1746031746031744</v>
          </cell>
          <cell r="R11">
            <v>7.9365079365079358</v>
          </cell>
        </row>
        <row r="12">
          <cell r="K12" t="str">
            <v>CO3</v>
          </cell>
          <cell r="L12">
            <v>92.063492063492063</v>
          </cell>
          <cell r="M12">
            <v>87.850793650793662</v>
          </cell>
          <cell r="N12" t="str">
            <v>CO3</v>
          </cell>
          <cell r="O12">
            <v>46.031746031746032</v>
          </cell>
          <cell r="P12">
            <v>41.269841269841265</v>
          </cell>
          <cell r="Q12">
            <v>4.7619047619047619</v>
          </cell>
          <cell r="R12">
            <v>7.9365079365079358</v>
          </cell>
        </row>
        <row r="13">
          <cell r="K13" t="str">
            <v>CO4</v>
          </cell>
          <cell r="L13">
            <v>92.063492063492063</v>
          </cell>
          <cell r="M13">
            <v>87.450793650793656</v>
          </cell>
          <cell r="N13" t="str">
            <v>CO4</v>
          </cell>
          <cell r="O13">
            <v>44.444444444444443</v>
          </cell>
          <cell r="P13">
            <v>42.857142857142854</v>
          </cell>
          <cell r="Q13">
            <v>4.7619047619047619</v>
          </cell>
          <cell r="R13">
            <v>7.9365079365079358</v>
          </cell>
        </row>
        <row r="14">
          <cell r="K14" t="str">
            <v>CO5</v>
          </cell>
          <cell r="L14">
            <v>92.063492063492063</v>
          </cell>
          <cell r="M14">
            <v>87.450793650793656</v>
          </cell>
          <cell r="N14" t="str">
            <v>CO5</v>
          </cell>
          <cell r="O14">
            <v>44.444444444444443</v>
          </cell>
          <cell r="P14">
            <v>42.857142857142854</v>
          </cell>
          <cell r="Q14">
            <v>4.7619047619047619</v>
          </cell>
          <cell r="R14">
            <v>7.9365079365079358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s"/>
      <sheetName val="Student wise CO"/>
      <sheetName val="Overall CO"/>
    </sheetNames>
    <sheetDataSet>
      <sheetData sheetId="0" refreshError="1">
        <row r="63">
          <cell r="C63" t="str">
            <v>16JG5A0401</v>
          </cell>
        </row>
        <row r="64">
          <cell r="C64" t="str">
            <v>16JG5A0402</v>
          </cell>
        </row>
        <row r="65">
          <cell r="C65" t="str">
            <v>16JG5A0404</v>
          </cell>
        </row>
        <row r="66">
          <cell r="C66" t="str">
            <v>16JG5A0405</v>
          </cell>
        </row>
        <row r="67">
          <cell r="C67" t="str">
            <v>16JG5A0406</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13 Course Structure"/>
      <sheetName val="POs and PSOs"/>
      <sheetName val="Ist year"/>
      <sheetName val="IInd year"/>
      <sheetName val="IIIrd year"/>
      <sheetName val="IV year"/>
      <sheetName val="CO_POsPSOs mapping averages"/>
      <sheetName val="POsPSOs representation"/>
      <sheetName val="CO attainments"/>
      <sheetName val="CO attainment levels"/>
      <sheetName val="DA-2013 batch PO attainment"/>
      <sheetName val="DA-2014 batch PO attainment"/>
      <sheetName val="DA-2015 batch PO attainment"/>
      <sheetName val="IA-2013 batch"/>
      <sheetName val="IA-2014 batch"/>
      <sheetName val="IA-2015 batch"/>
      <sheetName val="overall POs and PSOs  attainmen"/>
      <sheetName val="Targets"/>
      <sheetName val="Action taken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6">
          <cell r="D6" t="str">
            <v>PO1</v>
          </cell>
          <cell r="E6" t="str">
            <v>PO2</v>
          </cell>
          <cell r="F6" t="str">
            <v>PO3</v>
          </cell>
          <cell r="G6" t="str">
            <v>PO4</v>
          </cell>
          <cell r="H6" t="str">
            <v>PO5</v>
          </cell>
          <cell r="I6" t="str">
            <v>PO6</v>
          </cell>
          <cell r="J6" t="str">
            <v>PO7</v>
          </cell>
          <cell r="K6" t="str">
            <v>PO8</v>
          </cell>
          <cell r="L6" t="str">
            <v>PO9</v>
          </cell>
          <cell r="M6" t="str">
            <v>PO10</v>
          </cell>
          <cell r="N6" t="str">
            <v>PO11</v>
          </cell>
          <cell r="O6" t="str">
            <v>PO 12</v>
          </cell>
          <cell r="P6" t="str">
            <v>PSO1</v>
          </cell>
          <cell r="Q6" t="str">
            <v>PSO2</v>
          </cell>
        </row>
        <row r="72">
          <cell r="D72">
            <v>1.7726785714285713</v>
          </cell>
          <cell r="E72">
            <v>1.6977171717171711</v>
          </cell>
          <cell r="F72">
            <v>1.4603617571059431</v>
          </cell>
          <cell r="G72">
            <v>1.8443589743589743</v>
          </cell>
          <cell r="H72">
            <v>1.9233333333333329</v>
          </cell>
          <cell r="I72">
            <v>1.4436274509803919</v>
          </cell>
          <cell r="J72">
            <v>1.425</v>
          </cell>
          <cell r="K72">
            <v>1.7376190476190476</v>
          </cell>
          <cell r="L72">
            <v>1.7413636363636364</v>
          </cell>
          <cell r="M72">
            <v>2.0500000000000003</v>
          </cell>
          <cell r="N72">
            <v>1.6353030303030303</v>
          </cell>
          <cell r="O72">
            <v>1.6469999999999998</v>
          </cell>
          <cell r="P72">
            <v>1.7944961240310076</v>
          </cell>
          <cell r="Q72">
            <v>1.8329106280193239</v>
          </cell>
        </row>
      </sheetData>
      <sheetData sheetId="11">
        <row r="7">
          <cell r="C7" t="str">
            <v>PO1</v>
          </cell>
          <cell r="D7" t="str">
            <v>PO2</v>
          </cell>
          <cell r="E7" t="str">
            <v>PO3</v>
          </cell>
          <cell r="F7" t="str">
            <v>PO4</v>
          </cell>
          <cell r="G7" t="str">
            <v>PO5</v>
          </cell>
          <cell r="H7" t="str">
            <v>PO6</v>
          </cell>
          <cell r="I7" t="str">
            <v>PO7</v>
          </cell>
          <cell r="J7" t="str">
            <v>PO8</v>
          </cell>
          <cell r="K7" t="str">
            <v>PO9</v>
          </cell>
          <cell r="L7" t="str">
            <v>PO10</v>
          </cell>
          <cell r="M7" t="str">
            <v>PO11</v>
          </cell>
          <cell r="N7" t="str">
            <v>PO 12</v>
          </cell>
          <cell r="O7" t="str">
            <v>PSO1</v>
          </cell>
          <cell r="P7" t="str">
            <v>PSO2</v>
          </cell>
        </row>
        <row r="73">
          <cell r="C73">
            <v>1.8154696428571431</v>
          </cell>
          <cell r="D73">
            <v>1.7424490909090908</v>
          </cell>
          <cell r="E73">
            <v>1.5212705426356592</v>
          </cell>
          <cell r="F73">
            <v>1.851602564102564</v>
          </cell>
          <cell r="G73">
            <v>2.0013636363636365</v>
          </cell>
          <cell r="H73">
            <v>1.5043137254901962</v>
          </cell>
          <cell r="I73">
            <v>1.4897095238095237</v>
          </cell>
          <cell r="J73">
            <v>1.7533333333333334</v>
          </cell>
          <cell r="K73">
            <v>1.7690909090909093</v>
          </cell>
          <cell r="L73">
            <v>2.0500000000000003</v>
          </cell>
          <cell r="M73">
            <v>1.6909090909090911</v>
          </cell>
          <cell r="N73">
            <v>1.6995474074074073</v>
          </cell>
          <cell r="O73">
            <v>1.843845736434109</v>
          </cell>
          <cell r="P73">
            <v>1.8816246376811596</v>
          </cell>
        </row>
      </sheetData>
      <sheetData sheetId="12">
        <row r="7">
          <cell r="C7" t="str">
            <v>PO1</v>
          </cell>
          <cell r="D7" t="str">
            <v>PO2</v>
          </cell>
          <cell r="E7" t="str">
            <v>PO3</v>
          </cell>
          <cell r="F7" t="str">
            <v>PO4</v>
          </cell>
          <cell r="G7" t="str">
            <v>PO5</v>
          </cell>
          <cell r="H7" t="str">
            <v>PO6</v>
          </cell>
          <cell r="I7" t="str">
            <v>PO7</v>
          </cell>
          <cell r="J7" t="str">
            <v>PO8</v>
          </cell>
          <cell r="K7" t="str">
            <v>PO9</v>
          </cell>
          <cell r="L7" t="str">
            <v>PO10</v>
          </cell>
          <cell r="M7" t="str">
            <v>PO11</v>
          </cell>
          <cell r="N7" t="str">
            <v>PO 12</v>
          </cell>
          <cell r="O7" t="str">
            <v>PSO1</v>
          </cell>
          <cell r="P7" t="str">
            <v>PSO2</v>
          </cell>
        </row>
        <row r="73">
          <cell r="C73">
            <v>1.6629434523809523</v>
          </cell>
          <cell r="D73">
            <v>1.6222290909090904</v>
          </cell>
          <cell r="E73">
            <v>1.4202170542635655</v>
          </cell>
          <cell r="F73">
            <v>1.7888846153846152</v>
          </cell>
          <cell r="G73">
            <v>1.86445303030303</v>
          </cell>
          <cell r="H73">
            <v>1.4120588235294118</v>
          </cell>
          <cell r="I73">
            <v>1.4564285714285714</v>
          </cell>
          <cell r="J73">
            <v>1.7138095238095237</v>
          </cell>
          <cell r="K73">
            <v>1.7212121212121216</v>
          </cell>
          <cell r="L73">
            <v>2.0268518518518519</v>
          </cell>
          <cell r="M73">
            <v>1.5063636363636363</v>
          </cell>
          <cell r="N73">
            <v>1.5696088888888886</v>
          </cell>
          <cell r="O73">
            <v>1.7563953488372095</v>
          </cell>
          <cell r="P73">
            <v>1.7809181159420291</v>
          </cell>
        </row>
      </sheetData>
      <sheetData sheetId="13" refreshError="1"/>
      <sheetData sheetId="14" refreshError="1"/>
      <sheetData sheetId="15" refreshError="1"/>
      <sheetData sheetId="16" refreshError="1"/>
      <sheetData sheetId="17">
        <row r="10">
          <cell r="D10" t="str">
            <v>2013 batch</v>
          </cell>
        </row>
      </sheetData>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120"/>
  <sheetViews>
    <sheetView workbookViewId="0">
      <selection activeCell="J8" sqref="J8"/>
    </sheetView>
  </sheetViews>
  <sheetFormatPr defaultRowHeight="14.4" x14ac:dyDescent="0.3"/>
  <cols>
    <col min="3" max="3" width="30.6640625" customWidth="1"/>
  </cols>
  <sheetData>
    <row r="1" spans="2:7" ht="67.5" customHeight="1" x14ac:dyDescent="0.35">
      <c r="B1" s="346" t="s">
        <v>0</v>
      </c>
      <c r="C1" s="346"/>
      <c r="D1" s="346"/>
      <c r="E1" s="346"/>
      <c r="F1" s="346"/>
      <c r="G1" s="346"/>
    </row>
    <row r="2" spans="2:7" x14ac:dyDescent="0.3">
      <c r="B2" s="1"/>
    </row>
    <row r="3" spans="2:7" ht="15" thickBot="1" x14ac:dyDescent="0.35">
      <c r="B3" s="383" t="s">
        <v>1</v>
      </c>
      <c r="C3" s="383"/>
      <c r="D3" s="383"/>
      <c r="E3" s="383"/>
      <c r="F3" s="383"/>
      <c r="G3" s="2"/>
    </row>
    <row r="4" spans="2:7" ht="15" thickBot="1" x14ac:dyDescent="0.35">
      <c r="B4" s="3" t="s">
        <v>2</v>
      </c>
      <c r="C4" s="4" t="s">
        <v>3</v>
      </c>
      <c r="D4" s="4" t="s">
        <v>4</v>
      </c>
      <c r="E4" s="4" t="s">
        <v>5</v>
      </c>
      <c r="F4" s="4" t="s">
        <v>6</v>
      </c>
      <c r="G4" s="2"/>
    </row>
    <row r="5" spans="2:7" ht="15" thickBot="1" x14ac:dyDescent="0.35">
      <c r="B5" s="5">
        <v>1</v>
      </c>
      <c r="C5" s="31" t="s">
        <v>7</v>
      </c>
      <c r="D5" s="7">
        <v>3</v>
      </c>
      <c r="E5" s="6" t="s">
        <v>8</v>
      </c>
      <c r="F5" s="7">
        <v>3</v>
      </c>
      <c r="G5" s="2"/>
    </row>
    <row r="6" spans="2:7" ht="15" thickBot="1" x14ac:dyDescent="0.35">
      <c r="B6" s="5">
        <v>2</v>
      </c>
      <c r="C6" s="31" t="s">
        <v>9</v>
      </c>
      <c r="D6" s="6" t="s">
        <v>10</v>
      </c>
      <c r="E6" s="6" t="s">
        <v>8</v>
      </c>
      <c r="F6" s="7">
        <v>3</v>
      </c>
      <c r="G6" s="2"/>
    </row>
    <row r="7" spans="2:7" ht="27" thickBot="1" x14ac:dyDescent="0.35">
      <c r="B7" s="5">
        <v>3</v>
      </c>
      <c r="C7" s="31" t="s">
        <v>11</v>
      </c>
      <c r="D7" s="6" t="s">
        <v>10</v>
      </c>
      <c r="E7" s="6" t="s">
        <v>8</v>
      </c>
      <c r="F7" s="7">
        <v>3</v>
      </c>
      <c r="G7" s="2"/>
    </row>
    <row r="8" spans="2:7" ht="15" thickBot="1" x14ac:dyDescent="0.35">
      <c r="B8" s="5">
        <v>4</v>
      </c>
      <c r="C8" s="31" t="s">
        <v>12</v>
      </c>
      <c r="D8" s="6" t="s">
        <v>10</v>
      </c>
      <c r="E8" s="6" t="s">
        <v>8</v>
      </c>
      <c r="F8" s="7">
        <v>3</v>
      </c>
      <c r="G8" s="2"/>
    </row>
    <row r="9" spans="2:7" ht="27" thickBot="1" x14ac:dyDescent="0.35">
      <c r="B9" s="5">
        <v>5</v>
      </c>
      <c r="C9" s="31" t="s">
        <v>13</v>
      </c>
      <c r="D9" s="6" t="s">
        <v>10</v>
      </c>
      <c r="E9" s="6" t="s">
        <v>8</v>
      </c>
      <c r="F9" s="7">
        <v>3</v>
      </c>
      <c r="G9" s="2"/>
    </row>
    <row r="10" spans="2:7" ht="15" thickBot="1" x14ac:dyDescent="0.35">
      <c r="B10" s="5">
        <v>6</v>
      </c>
      <c r="C10" s="31" t="s">
        <v>14</v>
      </c>
      <c r="D10" s="6" t="s">
        <v>15</v>
      </c>
      <c r="E10" s="6" t="s">
        <v>8</v>
      </c>
      <c r="F10" s="7">
        <v>3</v>
      </c>
      <c r="G10" s="2"/>
    </row>
    <row r="11" spans="2:7" ht="27" thickBot="1" x14ac:dyDescent="0.35">
      <c r="B11" s="5">
        <v>7</v>
      </c>
      <c r="C11" s="31" t="s">
        <v>16</v>
      </c>
      <c r="D11" s="6" t="s">
        <v>8</v>
      </c>
      <c r="E11" s="7">
        <v>3</v>
      </c>
      <c r="F11" s="7">
        <v>2</v>
      </c>
      <c r="G11" s="2"/>
    </row>
    <row r="12" spans="2:7" ht="15" thickBot="1" x14ac:dyDescent="0.35">
      <c r="B12" s="5">
        <v>8</v>
      </c>
      <c r="C12" s="31" t="s">
        <v>17</v>
      </c>
      <c r="D12" s="6" t="s">
        <v>8</v>
      </c>
      <c r="E12" s="7">
        <v>3</v>
      </c>
      <c r="F12" s="7">
        <v>2</v>
      </c>
      <c r="G12" s="2"/>
    </row>
    <row r="13" spans="2:7" ht="27" thickBot="1" x14ac:dyDescent="0.35">
      <c r="B13" s="5">
        <v>9</v>
      </c>
      <c r="C13" s="31" t="s">
        <v>18</v>
      </c>
      <c r="D13" s="6" t="s">
        <v>8</v>
      </c>
      <c r="E13" s="7">
        <v>2</v>
      </c>
      <c r="F13" s="6" t="s">
        <v>8</v>
      </c>
      <c r="G13" s="2"/>
    </row>
    <row r="14" spans="2:7" ht="27" thickBot="1" x14ac:dyDescent="0.35">
      <c r="B14" s="5">
        <v>10</v>
      </c>
      <c r="C14" s="31" t="s">
        <v>19</v>
      </c>
      <c r="D14" s="6" t="s">
        <v>8</v>
      </c>
      <c r="E14" s="7">
        <v>3</v>
      </c>
      <c r="F14" s="7">
        <v>2</v>
      </c>
      <c r="G14" s="2"/>
    </row>
    <row r="15" spans="2:7" ht="15" thickBot="1" x14ac:dyDescent="0.35">
      <c r="B15" s="347" t="s">
        <v>20</v>
      </c>
      <c r="C15" s="348"/>
      <c r="D15" s="8"/>
      <c r="E15" s="8"/>
      <c r="F15" s="9">
        <v>24</v>
      </c>
      <c r="G15" s="2"/>
    </row>
    <row r="16" spans="2:7" ht="15" thickBot="1" x14ac:dyDescent="0.35">
      <c r="B16" s="384" t="s">
        <v>21</v>
      </c>
      <c r="C16" s="384"/>
      <c r="D16" s="384"/>
      <c r="E16" s="384"/>
      <c r="F16" s="384"/>
      <c r="G16" s="2"/>
    </row>
    <row r="17" spans="2:7" ht="15" thickBot="1" x14ac:dyDescent="0.35">
      <c r="B17" s="3" t="s">
        <v>2</v>
      </c>
      <c r="C17" s="4" t="s">
        <v>3</v>
      </c>
      <c r="D17" s="4" t="s">
        <v>4</v>
      </c>
      <c r="E17" s="4" t="s">
        <v>5</v>
      </c>
      <c r="F17" s="4" t="s">
        <v>6</v>
      </c>
      <c r="G17" s="2"/>
    </row>
    <row r="18" spans="2:7" ht="15" thickBot="1" x14ac:dyDescent="0.35">
      <c r="B18" s="5">
        <v>1</v>
      </c>
      <c r="C18" s="31" t="s">
        <v>22</v>
      </c>
      <c r="D18" s="7">
        <v>3</v>
      </c>
      <c r="E18" s="6" t="s">
        <v>8</v>
      </c>
      <c r="F18" s="7">
        <v>3</v>
      </c>
      <c r="G18" s="2"/>
    </row>
    <row r="19" spans="2:7" ht="15" thickBot="1" x14ac:dyDescent="0.35">
      <c r="B19" s="5">
        <v>2</v>
      </c>
      <c r="C19" s="31" t="s">
        <v>23</v>
      </c>
      <c r="D19" s="6" t="s">
        <v>10</v>
      </c>
      <c r="E19" s="6" t="s">
        <v>8</v>
      </c>
      <c r="F19" s="7">
        <v>3</v>
      </c>
      <c r="G19" s="2"/>
    </row>
    <row r="20" spans="2:7" ht="15" thickBot="1" x14ac:dyDescent="0.35">
      <c r="B20" s="5">
        <v>3</v>
      </c>
      <c r="C20" s="31" t="s">
        <v>24</v>
      </c>
      <c r="D20" s="6" t="s">
        <v>10</v>
      </c>
      <c r="E20" s="6" t="s">
        <v>8</v>
      </c>
      <c r="F20" s="7">
        <v>3</v>
      </c>
      <c r="G20" s="2"/>
    </row>
    <row r="21" spans="2:7" ht="15" thickBot="1" x14ac:dyDescent="0.35">
      <c r="B21" s="5">
        <v>4</v>
      </c>
      <c r="C21" s="31" t="s">
        <v>25</v>
      </c>
      <c r="D21" s="6" t="s">
        <v>10</v>
      </c>
      <c r="E21" s="6" t="s">
        <v>8</v>
      </c>
      <c r="F21" s="7">
        <v>3</v>
      </c>
      <c r="G21" s="2"/>
    </row>
    <row r="22" spans="2:7" ht="15" thickBot="1" x14ac:dyDescent="0.35">
      <c r="B22" s="5">
        <v>5</v>
      </c>
      <c r="C22" s="31" t="s">
        <v>26</v>
      </c>
      <c r="D22" s="6" t="s">
        <v>10</v>
      </c>
      <c r="E22" s="6" t="s">
        <v>8</v>
      </c>
      <c r="F22" s="7">
        <v>3</v>
      </c>
      <c r="G22" s="2"/>
    </row>
    <row r="23" spans="2:7" ht="15" thickBot="1" x14ac:dyDescent="0.35">
      <c r="B23" s="5">
        <v>6</v>
      </c>
      <c r="C23" s="31" t="s">
        <v>27</v>
      </c>
      <c r="D23" s="6" t="s">
        <v>10</v>
      </c>
      <c r="E23" s="6" t="s">
        <v>8</v>
      </c>
      <c r="F23" s="7">
        <v>3</v>
      </c>
      <c r="G23" s="2"/>
    </row>
    <row r="24" spans="2:7" ht="15" thickBot="1" x14ac:dyDescent="0.35">
      <c r="B24" s="5">
        <v>7</v>
      </c>
      <c r="C24" s="31" t="s">
        <v>28</v>
      </c>
      <c r="D24" s="6" t="s">
        <v>8</v>
      </c>
      <c r="E24" s="7">
        <v>3</v>
      </c>
      <c r="F24" s="7">
        <v>2</v>
      </c>
      <c r="G24" s="2"/>
    </row>
    <row r="25" spans="2:7" ht="27" thickBot="1" x14ac:dyDescent="0.35">
      <c r="B25" s="5">
        <v>8</v>
      </c>
      <c r="C25" s="31" t="s">
        <v>29</v>
      </c>
      <c r="D25" s="6" t="s">
        <v>8</v>
      </c>
      <c r="E25" s="7">
        <v>3</v>
      </c>
      <c r="F25" s="7">
        <v>2</v>
      </c>
      <c r="G25" s="2"/>
    </row>
    <row r="26" spans="2:7" ht="15" thickBot="1" x14ac:dyDescent="0.35">
      <c r="B26" s="5">
        <v>9</v>
      </c>
      <c r="C26" s="31" t="s">
        <v>30</v>
      </c>
      <c r="D26" s="6" t="s">
        <v>8</v>
      </c>
      <c r="E26" s="7">
        <v>3</v>
      </c>
      <c r="F26" s="7">
        <v>2</v>
      </c>
      <c r="G26" s="2"/>
    </row>
    <row r="27" spans="2:7" ht="15" thickBot="1" x14ac:dyDescent="0.35">
      <c r="B27" s="347" t="s">
        <v>20</v>
      </c>
      <c r="C27" s="348"/>
      <c r="D27" s="8"/>
      <c r="E27" s="8"/>
      <c r="F27" s="9">
        <v>24</v>
      </c>
      <c r="G27" s="2"/>
    </row>
    <row r="28" spans="2:7" ht="15" thickBot="1" x14ac:dyDescent="0.35">
      <c r="B28" s="363" t="s">
        <v>31</v>
      </c>
      <c r="C28" s="363"/>
      <c r="D28" s="363"/>
      <c r="E28" s="363"/>
      <c r="F28" s="363"/>
      <c r="G28" s="363"/>
    </row>
    <row r="29" spans="2:7" ht="15" thickBot="1" x14ac:dyDescent="0.35">
      <c r="B29" s="3" t="s">
        <v>2</v>
      </c>
      <c r="C29" s="4" t="s">
        <v>3</v>
      </c>
      <c r="D29" s="4" t="s">
        <v>4</v>
      </c>
      <c r="E29" s="4" t="s">
        <v>5</v>
      </c>
      <c r="F29" s="10" t="s">
        <v>6</v>
      </c>
      <c r="G29" s="2"/>
    </row>
    <row r="30" spans="2:7" ht="27" thickBot="1" x14ac:dyDescent="0.35">
      <c r="B30" s="11">
        <v>1</v>
      </c>
      <c r="C30" s="31" t="s">
        <v>32</v>
      </c>
      <c r="D30" s="12" t="s">
        <v>10</v>
      </c>
      <c r="E30" s="12" t="s">
        <v>8</v>
      </c>
      <c r="F30" s="13">
        <v>3</v>
      </c>
      <c r="G30" s="2"/>
    </row>
    <row r="31" spans="2:7" ht="15" thickBot="1" x14ac:dyDescent="0.35">
      <c r="B31" s="5">
        <v>2</v>
      </c>
      <c r="C31" s="31" t="s">
        <v>33</v>
      </c>
      <c r="D31" s="6" t="s">
        <v>10</v>
      </c>
      <c r="E31" s="6" t="s">
        <v>8</v>
      </c>
      <c r="F31" s="14">
        <v>3</v>
      </c>
      <c r="G31" s="2"/>
    </row>
    <row r="32" spans="2:7" ht="15" thickBot="1" x14ac:dyDescent="0.35">
      <c r="B32" s="5">
        <v>3</v>
      </c>
      <c r="C32" s="31" t="s">
        <v>34</v>
      </c>
      <c r="D32" s="6" t="s">
        <v>10</v>
      </c>
      <c r="E32" s="6" t="s">
        <v>8</v>
      </c>
      <c r="F32" s="14">
        <v>3</v>
      </c>
      <c r="G32" s="2"/>
    </row>
    <row r="33" spans="2:7" ht="15" thickBot="1" x14ac:dyDescent="0.35">
      <c r="B33" s="5">
        <v>4</v>
      </c>
      <c r="C33" s="31" t="s">
        <v>35</v>
      </c>
      <c r="D33" s="7">
        <v>3</v>
      </c>
      <c r="E33" s="6" t="s">
        <v>8</v>
      </c>
      <c r="F33" s="14">
        <v>3</v>
      </c>
      <c r="G33" s="2"/>
    </row>
    <row r="34" spans="2:7" ht="15" thickBot="1" x14ac:dyDescent="0.35">
      <c r="B34" s="5">
        <v>5</v>
      </c>
      <c r="C34" s="31" t="s">
        <v>36</v>
      </c>
      <c r="D34" s="6" t="s">
        <v>10</v>
      </c>
      <c r="E34" s="6" t="s">
        <v>8</v>
      </c>
      <c r="F34" s="14">
        <v>3</v>
      </c>
      <c r="G34" s="2"/>
    </row>
    <row r="35" spans="2:7" ht="15" thickBot="1" x14ac:dyDescent="0.35">
      <c r="B35" s="5">
        <v>6</v>
      </c>
      <c r="C35" s="31" t="s">
        <v>37</v>
      </c>
      <c r="D35" s="6" t="s">
        <v>10</v>
      </c>
      <c r="E35" s="6" t="s">
        <v>8</v>
      </c>
      <c r="F35" s="14">
        <v>3</v>
      </c>
      <c r="G35" s="2"/>
    </row>
    <row r="36" spans="2:7" ht="15" thickBot="1" x14ac:dyDescent="0.35">
      <c r="B36" s="5">
        <v>7</v>
      </c>
      <c r="C36" s="31" t="s">
        <v>38</v>
      </c>
      <c r="D36" s="6" t="s">
        <v>8</v>
      </c>
      <c r="E36" s="7">
        <v>3</v>
      </c>
      <c r="F36" s="14">
        <v>2</v>
      </c>
      <c r="G36" s="2"/>
    </row>
    <row r="37" spans="2:7" ht="27" thickBot="1" x14ac:dyDescent="0.35">
      <c r="B37" s="5">
        <v>8</v>
      </c>
      <c r="C37" s="31" t="s">
        <v>39</v>
      </c>
      <c r="D37" s="6" t="s">
        <v>8</v>
      </c>
      <c r="E37" s="7">
        <v>3</v>
      </c>
      <c r="F37" s="14">
        <v>2</v>
      </c>
      <c r="G37" s="2"/>
    </row>
    <row r="38" spans="2:7" ht="15" thickBot="1" x14ac:dyDescent="0.35">
      <c r="B38" s="347" t="s">
        <v>20</v>
      </c>
      <c r="C38" s="348"/>
      <c r="D38" s="8"/>
      <c r="E38" s="8"/>
      <c r="F38" s="15">
        <v>22</v>
      </c>
      <c r="G38" s="2"/>
    </row>
    <row r="39" spans="2:7" ht="15" thickBot="1" x14ac:dyDescent="0.35">
      <c r="B39" s="363" t="s">
        <v>40</v>
      </c>
      <c r="C39" s="363"/>
      <c r="D39" s="363"/>
      <c r="E39" s="363"/>
      <c r="F39" s="363"/>
      <c r="G39" s="363"/>
    </row>
    <row r="40" spans="2:7" ht="15" thickBot="1" x14ac:dyDescent="0.35">
      <c r="B40" s="3" t="s">
        <v>2</v>
      </c>
      <c r="C40" s="4" t="s">
        <v>3</v>
      </c>
      <c r="D40" s="4" t="s">
        <v>4</v>
      </c>
      <c r="E40" s="4" t="s">
        <v>5</v>
      </c>
      <c r="F40" s="4" t="s">
        <v>6</v>
      </c>
      <c r="G40" s="2"/>
    </row>
    <row r="41" spans="2:7" ht="15" thickBot="1" x14ac:dyDescent="0.35">
      <c r="B41" s="5">
        <v>1</v>
      </c>
      <c r="C41" s="31" t="s">
        <v>41</v>
      </c>
      <c r="D41" s="6" t="s">
        <v>10</v>
      </c>
      <c r="E41" s="6" t="s">
        <v>8</v>
      </c>
      <c r="F41" s="7">
        <v>3</v>
      </c>
      <c r="G41" s="2"/>
    </row>
    <row r="42" spans="2:7" ht="15" thickBot="1" x14ac:dyDescent="0.35">
      <c r="B42" s="5">
        <v>2</v>
      </c>
      <c r="C42" s="31" t="s">
        <v>42</v>
      </c>
      <c r="D42" s="6" t="s">
        <v>10</v>
      </c>
      <c r="E42" s="6" t="s">
        <v>8</v>
      </c>
      <c r="F42" s="7">
        <v>3</v>
      </c>
      <c r="G42" s="2"/>
    </row>
    <row r="43" spans="2:7" ht="27" thickBot="1" x14ac:dyDescent="0.35">
      <c r="B43" s="11">
        <v>3</v>
      </c>
      <c r="C43" s="31" t="s">
        <v>43</v>
      </c>
      <c r="D43" s="12" t="s">
        <v>10</v>
      </c>
      <c r="E43" s="12" t="s">
        <v>8</v>
      </c>
      <c r="F43" s="16">
        <v>3</v>
      </c>
      <c r="G43" s="2"/>
    </row>
    <row r="44" spans="2:7" ht="15" thickBot="1" x14ac:dyDescent="0.35">
      <c r="B44" s="5">
        <v>4</v>
      </c>
      <c r="C44" s="31" t="s">
        <v>44</v>
      </c>
      <c r="D44" s="6" t="s">
        <v>10</v>
      </c>
      <c r="E44" s="6" t="s">
        <v>8</v>
      </c>
      <c r="F44" s="7">
        <v>3</v>
      </c>
      <c r="G44" s="2"/>
    </row>
    <row r="45" spans="2:7" ht="15" thickBot="1" x14ac:dyDescent="0.35">
      <c r="B45" s="5">
        <v>5</v>
      </c>
      <c r="C45" s="31" t="s">
        <v>45</v>
      </c>
      <c r="D45" s="6" t="s">
        <v>10</v>
      </c>
      <c r="E45" s="6" t="s">
        <v>8</v>
      </c>
      <c r="F45" s="7">
        <v>3</v>
      </c>
      <c r="G45" s="2"/>
    </row>
    <row r="46" spans="2:7" ht="15" thickBot="1" x14ac:dyDescent="0.35">
      <c r="B46" s="5">
        <v>6</v>
      </c>
      <c r="C46" s="31" t="s">
        <v>46</v>
      </c>
      <c r="D46" s="6" t="s">
        <v>10</v>
      </c>
      <c r="E46" s="6" t="s">
        <v>8</v>
      </c>
      <c r="F46" s="7">
        <v>3</v>
      </c>
      <c r="G46" s="2"/>
    </row>
    <row r="47" spans="2:7" ht="15" thickBot="1" x14ac:dyDescent="0.35">
      <c r="B47" s="5">
        <v>7</v>
      </c>
      <c r="C47" s="31" t="s">
        <v>47</v>
      </c>
      <c r="D47" s="6" t="s">
        <v>8</v>
      </c>
      <c r="E47" s="7">
        <v>3</v>
      </c>
      <c r="F47" s="7">
        <v>2</v>
      </c>
      <c r="G47" s="2"/>
    </row>
    <row r="48" spans="2:7" ht="15" thickBot="1" x14ac:dyDescent="0.35">
      <c r="B48" s="5">
        <v>8</v>
      </c>
      <c r="C48" s="31" t="s">
        <v>48</v>
      </c>
      <c r="D48" s="6" t="s">
        <v>8</v>
      </c>
      <c r="E48" s="7">
        <v>3</v>
      </c>
      <c r="F48" s="7">
        <v>2</v>
      </c>
      <c r="G48" s="2"/>
    </row>
    <row r="49" spans="2:7" ht="15" thickBot="1" x14ac:dyDescent="0.35">
      <c r="B49" s="347" t="s">
        <v>20</v>
      </c>
      <c r="C49" s="348"/>
      <c r="D49" s="8"/>
      <c r="E49" s="8"/>
      <c r="F49" s="9">
        <v>22</v>
      </c>
      <c r="G49" s="2"/>
    </row>
    <row r="50" spans="2:7" ht="15" thickBot="1" x14ac:dyDescent="0.35">
      <c r="B50" s="363" t="s">
        <v>49</v>
      </c>
      <c r="C50" s="363"/>
      <c r="D50" s="363"/>
      <c r="E50" s="363"/>
      <c r="F50" s="363"/>
      <c r="G50" s="363"/>
    </row>
    <row r="51" spans="2:7" ht="15" thickBot="1" x14ac:dyDescent="0.35">
      <c r="B51" s="3" t="s">
        <v>2</v>
      </c>
      <c r="C51" s="17" t="s">
        <v>3</v>
      </c>
      <c r="D51" s="3" t="s">
        <v>4</v>
      </c>
      <c r="E51" s="4" t="s">
        <v>5</v>
      </c>
      <c r="F51" s="4" t="s">
        <v>6</v>
      </c>
      <c r="G51" s="2"/>
    </row>
    <row r="52" spans="2:7" ht="15" thickBot="1" x14ac:dyDescent="0.35">
      <c r="B52" s="5">
        <v>1</v>
      </c>
      <c r="C52" s="32" t="s">
        <v>50</v>
      </c>
      <c r="D52" s="19" t="s">
        <v>10</v>
      </c>
      <c r="E52" s="6" t="s">
        <v>51</v>
      </c>
      <c r="F52" s="7">
        <v>3</v>
      </c>
      <c r="G52" s="2"/>
    </row>
    <row r="53" spans="2:7" ht="15" thickBot="1" x14ac:dyDescent="0.35">
      <c r="B53" s="5">
        <v>2</v>
      </c>
      <c r="C53" s="32" t="s">
        <v>52</v>
      </c>
      <c r="D53" s="19" t="s">
        <v>10</v>
      </c>
      <c r="E53" s="6" t="s">
        <v>51</v>
      </c>
      <c r="F53" s="7">
        <v>3</v>
      </c>
      <c r="G53" s="2"/>
    </row>
    <row r="54" spans="2:7" ht="15" thickBot="1" x14ac:dyDescent="0.35">
      <c r="B54" s="11">
        <v>3</v>
      </c>
      <c r="C54" s="32" t="s">
        <v>53</v>
      </c>
      <c r="D54" s="19" t="s">
        <v>10</v>
      </c>
      <c r="E54" s="6" t="s">
        <v>51</v>
      </c>
      <c r="F54" s="7">
        <v>3</v>
      </c>
      <c r="G54" s="2"/>
    </row>
    <row r="55" spans="2:7" x14ac:dyDescent="0.3">
      <c r="B55" s="350">
        <v>4</v>
      </c>
      <c r="C55" s="33" t="s">
        <v>54</v>
      </c>
      <c r="D55" s="353" t="s">
        <v>10</v>
      </c>
      <c r="E55" s="353" t="s">
        <v>51</v>
      </c>
      <c r="F55" s="350">
        <v>3</v>
      </c>
      <c r="G55" s="382"/>
    </row>
    <row r="56" spans="2:7" ht="15" thickBot="1" x14ac:dyDescent="0.35">
      <c r="B56" s="352"/>
      <c r="C56" s="32" t="s">
        <v>55</v>
      </c>
      <c r="D56" s="355"/>
      <c r="E56" s="355"/>
      <c r="F56" s="352"/>
      <c r="G56" s="382"/>
    </row>
    <row r="57" spans="2:7" ht="15" thickBot="1" x14ac:dyDescent="0.35">
      <c r="B57" s="5">
        <v>5</v>
      </c>
      <c r="C57" s="32" t="s">
        <v>56</v>
      </c>
      <c r="D57" s="19" t="s">
        <v>10</v>
      </c>
      <c r="E57" s="6" t="s">
        <v>51</v>
      </c>
      <c r="F57" s="7">
        <v>3</v>
      </c>
      <c r="G57" s="2"/>
    </row>
    <row r="58" spans="2:7" ht="15" thickBot="1" x14ac:dyDescent="0.35">
      <c r="B58" s="5">
        <v>6</v>
      </c>
      <c r="C58" s="32" t="s">
        <v>57</v>
      </c>
      <c r="D58" s="20"/>
      <c r="E58" s="7">
        <v>3</v>
      </c>
      <c r="F58" s="7">
        <v>2</v>
      </c>
      <c r="G58" s="2"/>
    </row>
    <row r="59" spans="2:7" ht="15" thickBot="1" x14ac:dyDescent="0.35">
      <c r="B59" s="5">
        <v>7</v>
      </c>
      <c r="C59" s="32" t="s">
        <v>58</v>
      </c>
      <c r="D59" s="19" t="s">
        <v>51</v>
      </c>
      <c r="E59" s="7">
        <v>3</v>
      </c>
      <c r="F59" s="7">
        <v>2</v>
      </c>
      <c r="G59" s="2"/>
    </row>
    <row r="60" spans="2:7" ht="15" thickBot="1" x14ac:dyDescent="0.35">
      <c r="B60" s="5">
        <v>8</v>
      </c>
      <c r="C60" s="32" t="s">
        <v>59</v>
      </c>
      <c r="D60" s="20"/>
      <c r="E60" s="7">
        <v>3</v>
      </c>
      <c r="F60" s="7">
        <v>2</v>
      </c>
      <c r="G60" s="2"/>
    </row>
    <row r="61" spans="2:7" ht="15" thickBot="1" x14ac:dyDescent="0.35">
      <c r="B61" s="21">
        <v>9</v>
      </c>
      <c r="C61" s="33" t="s">
        <v>60</v>
      </c>
      <c r="D61" s="5">
        <v>3</v>
      </c>
      <c r="E61" s="8"/>
      <c r="F61" s="7">
        <v>2</v>
      </c>
      <c r="G61" s="2"/>
    </row>
    <row r="62" spans="2:7" ht="15" thickBot="1" x14ac:dyDescent="0.35">
      <c r="B62" s="378" t="s">
        <v>20</v>
      </c>
      <c r="C62" s="379"/>
      <c r="D62" s="8"/>
      <c r="E62" s="8"/>
      <c r="F62" s="9">
        <v>23</v>
      </c>
      <c r="G62" s="2"/>
    </row>
    <row r="63" spans="2:7" ht="15" thickBot="1" x14ac:dyDescent="0.35">
      <c r="B63" s="363" t="s">
        <v>61</v>
      </c>
      <c r="C63" s="363"/>
      <c r="D63" s="363"/>
      <c r="E63" s="363"/>
      <c r="F63" s="363"/>
      <c r="G63" s="363"/>
    </row>
    <row r="64" spans="2:7" x14ac:dyDescent="0.3">
      <c r="B64" s="22" t="s">
        <v>62</v>
      </c>
      <c r="C64" s="380" t="s">
        <v>3</v>
      </c>
      <c r="D64" s="380" t="s">
        <v>4</v>
      </c>
      <c r="E64" s="380" t="s">
        <v>5</v>
      </c>
      <c r="F64" s="380" t="s">
        <v>6</v>
      </c>
      <c r="G64" s="382"/>
    </row>
    <row r="65" spans="2:7" ht="15" thickBot="1" x14ac:dyDescent="0.35">
      <c r="B65" s="23" t="s">
        <v>63</v>
      </c>
      <c r="C65" s="381"/>
      <c r="D65" s="381"/>
      <c r="E65" s="381"/>
      <c r="F65" s="381"/>
      <c r="G65" s="382"/>
    </row>
    <row r="66" spans="2:7" ht="27" thickBot="1" x14ac:dyDescent="0.35">
      <c r="B66" s="5">
        <v>1</v>
      </c>
      <c r="C66" s="32" t="s">
        <v>64</v>
      </c>
      <c r="D66" s="24" t="s">
        <v>10</v>
      </c>
      <c r="E66" s="19" t="s">
        <v>51</v>
      </c>
      <c r="F66" s="7">
        <v>3</v>
      </c>
      <c r="G66" s="2"/>
    </row>
    <row r="67" spans="2:7" ht="15" thickBot="1" x14ac:dyDescent="0.35">
      <c r="B67" s="5">
        <v>2</v>
      </c>
      <c r="C67" s="32" t="s">
        <v>65</v>
      </c>
      <c r="D67" s="24" t="s">
        <v>10</v>
      </c>
      <c r="E67" s="19" t="s">
        <v>51</v>
      </c>
      <c r="F67" s="7">
        <v>3</v>
      </c>
      <c r="G67" s="2"/>
    </row>
    <row r="68" spans="2:7" ht="15" thickBot="1" x14ac:dyDescent="0.35">
      <c r="B68" s="5">
        <v>3</v>
      </c>
      <c r="C68" s="32" t="s">
        <v>66</v>
      </c>
      <c r="D68" s="24" t="s">
        <v>10</v>
      </c>
      <c r="E68" s="19" t="s">
        <v>51</v>
      </c>
      <c r="F68" s="7">
        <v>3</v>
      </c>
      <c r="G68" s="2"/>
    </row>
    <row r="69" spans="2:7" ht="15" thickBot="1" x14ac:dyDescent="0.35">
      <c r="B69" s="5">
        <v>4</v>
      </c>
      <c r="C69" s="32" t="s">
        <v>67</v>
      </c>
      <c r="D69" s="24" t="s">
        <v>10</v>
      </c>
      <c r="E69" s="19" t="s">
        <v>51</v>
      </c>
      <c r="F69" s="7">
        <v>3</v>
      </c>
      <c r="G69" s="2"/>
    </row>
    <row r="70" spans="2:7" ht="15" thickBot="1" x14ac:dyDescent="0.35">
      <c r="B70" s="5">
        <v>5</v>
      </c>
      <c r="C70" s="34" t="s">
        <v>68</v>
      </c>
      <c r="D70" s="24" t="s">
        <v>10</v>
      </c>
      <c r="E70" s="19" t="s">
        <v>51</v>
      </c>
      <c r="F70" s="7">
        <v>3</v>
      </c>
      <c r="G70" s="2"/>
    </row>
    <row r="71" spans="2:7" ht="21" customHeight="1" x14ac:dyDescent="0.3">
      <c r="B71" s="350">
        <v>6</v>
      </c>
      <c r="C71" s="33" t="s">
        <v>64</v>
      </c>
      <c r="D71" s="353" t="s">
        <v>51</v>
      </c>
      <c r="E71" s="350">
        <v>3</v>
      </c>
      <c r="F71" s="350">
        <v>2</v>
      </c>
      <c r="G71" s="382"/>
    </row>
    <row r="72" spans="2:7" ht="15" thickBot="1" x14ac:dyDescent="0.35">
      <c r="B72" s="352"/>
      <c r="C72" s="32" t="s">
        <v>69</v>
      </c>
      <c r="D72" s="355"/>
      <c r="E72" s="352"/>
      <c r="F72" s="352"/>
      <c r="G72" s="382"/>
    </row>
    <row r="73" spans="2:7" ht="15" thickBot="1" x14ac:dyDescent="0.35">
      <c r="B73" s="5">
        <v>7</v>
      </c>
      <c r="C73" s="32" t="s">
        <v>70</v>
      </c>
      <c r="D73" s="24" t="s">
        <v>51</v>
      </c>
      <c r="E73" s="5">
        <v>3</v>
      </c>
      <c r="F73" s="7">
        <v>2</v>
      </c>
      <c r="G73" s="2"/>
    </row>
    <row r="74" spans="2:7" ht="15" thickBot="1" x14ac:dyDescent="0.35">
      <c r="B74" s="5">
        <v>8</v>
      </c>
      <c r="C74" s="32" t="s">
        <v>71</v>
      </c>
      <c r="D74" s="25"/>
      <c r="E74" s="5">
        <v>3</v>
      </c>
      <c r="F74" s="7">
        <v>2</v>
      </c>
      <c r="G74" s="2"/>
    </row>
    <row r="75" spans="2:7" ht="15" thickBot="1" x14ac:dyDescent="0.35">
      <c r="B75" s="5">
        <v>9</v>
      </c>
      <c r="C75" s="32" t="s">
        <v>72</v>
      </c>
      <c r="D75" s="25"/>
      <c r="E75" s="5">
        <v>2</v>
      </c>
      <c r="F75" s="7">
        <v>1</v>
      </c>
      <c r="G75" s="2"/>
    </row>
    <row r="76" spans="2:7" ht="15" thickBot="1" x14ac:dyDescent="0.35">
      <c r="B76" s="347" t="s">
        <v>20</v>
      </c>
      <c r="C76" s="348"/>
      <c r="D76" s="25"/>
      <c r="E76" s="20"/>
      <c r="F76" s="9">
        <v>22</v>
      </c>
      <c r="G76" s="2"/>
    </row>
    <row r="77" spans="2:7" ht="15" thickBot="1" x14ac:dyDescent="0.35">
      <c r="B77" s="363" t="s">
        <v>73</v>
      </c>
      <c r="C77" s="363"/>
      <c r="D77" s="363"/>
      <c r="E77" s="363"/>
      <c r="F77" s="363"/>
      <c r="G77" s="363"/>
    </row>
    <row r="78" spans="2:7" ht="15" thickBot="1" x14ac:dyDescent="0.35">
      <c r="B78" s="26" t="s">
        <v>2</v>
      </c>
      <c r="C78" s="26" t="s">
        <v>3</v>
      </c>
      <c r="D78" s="26" t="s">
        <v>4</v>
      </c>
      <c r="E78" s="26" t="s">
        <v>5</v>
      </c>
      <c r="F78" s="27" t="s">
        <v>6</v>
      </c>
      <c r="G78" s="2"/>
    </row>
    <row r="79" spans="2:7" ht="15" thickBot="1" x14ac:dyDescent="0.35">
      <c r="B79" s="28">
        <v>1</v>
      </c>
      <c r="C79" s="35" t="s">
        <v>74</v>
      </c>
      <c r="D79" s="24" t="s">
        <v>10</v>
      </c>
      <c r="E79" s="24" t="s">
        <v>51</v>
      </c>
      <c r="F79" s="29">
        <v>3</v>
      </c>
      <c r="G79" s="2"/>
    </row>
    <row r="80" spans="2:7" ht="15" thickBot="1" x14ac:dyDescent="0.35">
      <c r="B80" s="28">
        <v>2</v>
      </c>
      <c r="C80" s="35" t="s">
        <v>75</v>
      </c>
      <c r="D80" s="24" t="s">
        <v>10</v>
      </c>
      <c r="E80" s="24" t="s">
        <v>51</v>
      </c>
      <c r="F80" s="29">
        <v>3</v>
      </c>
      <c r="G80" s="2"/>
    </row>
    <row r="81" spans="2:7" ht="15" thickBot="1" x14ac:dyDescent="0.35">
      <c r="B81" s="28">
        <v>3</v>
      </c>
      <c r="C81" s="35" t="s">
        <v>76</v>
      </c>
      <c r="D81" s="24" t="s">
        <v>10</v>
      </c>
      <c r="E81" s="24" t="s">
        <v>51</v>
      </c>
      <c r="F81" s="29">
        <v>3</v>
      </c>
      <c r="G81" s="2"/>
    </row>
    <row r="82" spans="2:7" ht="27" thickBot="1" x14ac:dyDescent="0.35">
      <c r="B82" s="28">
        <v>4</v>
      </c>
      <c r="C82" s="35" t="s">
        <v>77</v>
      </c>
      <c r="D82" s="24" t="s">
        <v>10</v>
      </c>
      <c r="E82" s="24" t="s">
        <v>51</v>
      </c>
      <c r="F82" s="29">
        <v>3</v>
      </c>
      <c r="G82" s="2"/>
    </row>
    <row r="83" spans="2:7" x14ac:dyDescent="0.3">
      <c r="B83" s="366">
        <v>5</v>
      </c>
      <c r="C83" s="36" t="s">
        <v>78</v>
      </c>
      <c r="D83" s="369" t="s">
        <v>10</v>
      </c>
      <c r="E83" s="372" t="s">
        <v>51</v>
      </c>
      <c r="F83" s="375">
        <v>3</v>
      </c>
      <c r="G83" s="362"/>
    </row>
    <row r="84" spans="2:7" x14ac:dyDescent="0.3">
      <c r="B84" s="367"/>
      <c r="C84" s="37" t="s">
        <v>79</v>
      </c>
      <c r="D84" s="370"/>
      <c r="E84" s="373"/>
      <c r="F84" s="376"/>
      <c r="G84" s="362"/>
    </row>
    <row r="85" spans="2:7" x14ac:dyDescent="0.3">
      <c r="B85" s="367"/>
      <c r="C85" s="37" t="s">
        <v>80</v>
      </c>
      <c r="D85" s="370"/>
      <c r="E85" s="373"/>
      <c r="F85" s="376"/>
      <c r="G85" s="362"/>
    </row>
    <row r="86" spans="2:7" ht="26.4" x14ac:dyDescent="0.3">
      <c r="B86" s="367"/>
      <c r="C86" s="37" t="s">
        <v>81</v>
      </c>
      <c r="D86" s="370"/>
      <c r="E86" s="373"/>
      <c r="F86" s="376"/>
      <c r="G86" s="362"/>
    </row>
    <row r="87" spans="2:7" x14ac:dyDescent="0.3">
      <c r="B87" s="367"/>
      <c r="C87" s="36" t="s">
        <v>82</v>
      </c>
      <c r="D87" s="370"/>
      <c r="E87" s="373"/>
      <c r="F87" s="376"/>
      <c r="G87" s="362"/>
    </row>
    <row r="88" spans="2:7" ht="15" thickBot="1" x14ac:dyDescent="0.35">
      <c r="B88" s="368"/>
      <c r="C88" s="35" t="s">
        <v>83</v>
      </c>
      <c r="D88" s="371"/>
      <c r="E88" s="374"/>
      <c r="F88" s="377"/>
      <c r="G88" s="362"/>
    </row>
    <row r="89" spans="2:7" x14ac:dyDescent="0.3">
      <c r="B89" s="366">
        <v>6</v>
      </c>
      <c r="C89" s="36" t="s">
        <v>84</v>
      </c>
      <c r="D89" s="369" t="s">
        <v>10</v>
      </c>
      <c r="E89" s="372" t="s">
        <v>51</v>
      </c>
      <c r="F89" s="375">
        <v>3</v>
      </c>
      <c r="G89" s="362"/>
    </row>
    <row r="90" spans="2:7" x14ac:dyDescent="0.3">
      <c r="B90" s="367"/>
      <c r="C90" s="36" t="s">
        <v>85</v>
      </c>
      <c r="D90" s="370"/>
      <c r="E90" s="373"/>
      <c r="F90" s="376"/>
      <c r="G90" s="362"/>
    </row>
    <row r="91" spans="2:7" x14ac:dyDescent="0.3">
      <c r="B91" s="367"/>
      <c r="C91" s="37" t="s">
        <v>86</v>
      </c>
      <c r="D91" s="370"/>
      <c r="E91" s="373"/>
      <c r="F91" s="376"/>
      <c r="G91" s="362"/>
    </row>
    <row r="92" spans="2:7" x14ac:dyDescent="0.3">
      <c r="B92" s="367"/>
      <c r="C92" s="37" t="s">
        <v>87</v>
      </c>
      <c r="D92" s="370"/>
      <c r="E92" s="373"/>
      <c r="F92" s="376"/>
      <c r="G92" s="362"/>
    </row>
    <row r="93" spans="2:7" ht="26.4" x14ac:dyDescent="0.3">
      <c r="B93" s="367"/>
      <c r="C93" s="37" t="s">
        <v>88</v>
      </c>
      <c r="D93" s="370"/>
      <c r="E93" s="373"/>
      <c r="F93" s="376"/>
      <c r="G93" s="362"/>
    </row>
    <row r="94" spans="2:7" ht="15" thickBot="1" x14ac:dyDescent="0.35">
      <c r="B94" s="368"/>
      <c r="C94" s="35" t="s">
        <v>89</v>
      </c>
      <c r="D94" s="371"/>
      <c r="E94" s="374"/>
      <c r="F94" s="377"/>
      <c r="G94" s="362"/>
    </row>
    <row r="95" spans="2:7" ht="15" thickBot="1" x14ac:dyDescent="0.35">
      <c r="B95" s="28">
        <v>7</v>
      </c>
      <c r="C95" s="35" t="s">
        <v>90</v>
      </c>
      <c r="D95" s="24" t="s">
        <v>51</v>
      </c>
      <c r="E95" s="28">
        <v>3</v>
      </c>
      <c r="F95" s="29">
        <v>2</v>
      </c>
      <c r="G95" s="2"/>
    </row>
    <row r="96" spans="2:7" ht="15" thickBot="1" x14ac:dyDescent="0.35">
      <c r="B96" s="28">
        <v>8</v>
      </c>
      <c r="C96" s="35" t="s">
        <v>91</v>
      </c>
      <c r="D96" s="24" t="s">
        <v>51</v>
      </c>
      <c r="E96" s="28">
        <v>3</v>
      </c>
      <c r="F96" s="29">
        <v>2</v>
      </c>
      <c r="G96" s="2"/>
    </row>
    <row r="97" spans="2:7" ht="15" thickBot="1" x14ac:dyDescent="0.35">
      <c r="B97" s="347" t="s">
        <v>20</v>
      </c>
      <c r="C97" s="348"/>
      <c r="D97" s="25"/>
      <c r="E97" s="25"/>
      <c r="F97" s="30">
        <v>22</v>
      </c>
      <c r="G97" s="2"/>
    </row>
    <row r="98" spans="2:7" ht="15" thickBot="1" x14ac:dyDescent="0.35">
      <c r="B98" s="363" t="s">
        <v>92</v>
      </c>
      <c r="C98" s="363"/>
      <c r="D98" s="363"/>
      <c r="E98" s="363"/>
      <c r="F98" s="363"/>
      <c r="G98" s="363"/>
    </row>
    <row r="99" spans="2:7" ht="15" thickBot="1" x14ac:dyDescent="0.35">
      <c r="B99" s="3" t="s">
        <v>2</v>
      </c>
      <c r="C99" s="17" t="s">
        <v>3</v>
      </c>
      <c r="D99" s="26" t="s">
        <v>4</v>
      </c>
      <c r="E99" s="26" t="s">
        <v>5</v>
      </c>
      <c r="F99" s="27" t="s">
        <v>6</v>
      </c>
      <c r="G99" s="2"/>
    </row>
    <row r="100" spans="2:7" ht="15" thickBot="1" x14ac:dyDescent="0.35">
      <c r="B100" s="5">
        <v>1</v>
      </c>
      <c r="C100" s="32" t="s">
        <v>93</v>
      </c>
      <c r="D100" s="24" t="s">
        <v>10</v>
      </c>
      <c r="E100" s="25"/>
      <c r="F100" s="29">
        <v>3</v>
      </c>
      <c r="G100" s="2"/>
    </row>
    <row r="101" spans="2:7" x14ac:dyDescent="0.3">
      <c r="B101" s="350">
        <v>2</v>
      </c>
      <c r="C101" s="33" t="s">
        <v>94</v>
      </c>
      <c r="D101" s="353" t="s">
        <v>10</v>
      </c>
      <c r="E101" s="364"/>
      <c r="F101" s="359">
        <v>3</v>
      </c>
      <c r="G101" s="362"/>
    </row>
    <row r="102" spans="2:7" ht="15" thickBot="1" x14ac:dyDescent="0.35">
      <c r="B102" s="352"/>
      <c r="C102" s="32" t="s">
        <v>95</v>
      </c>
      <c r="D102" s="355"/>
      <c r="E102" s="365"/>
      <c r="F102" s="361"/>
      <c r="G102" s="362"/>
    </row>
    <row r="103" spans="2:7" x14ac:dyDescent="0.3">
      <c r="B103" s="350">
        <v>3</v>
      </c>
      <c r="C103" s="38" t="s">
        <v>96</v>
      </c>
      <c r="D103" s="353" t="s">
        <v>10</v>
      </c>
      <c r="E103" s="356"/>
      <c r="F103" s="359">
        <v>3</v>
      </c>
      <c r="G103" s="362"/>
    </row>
    <row r="104" spans="2:7" x14ac:dyDescent="0.3">
      <c r="B104" s="351"/>
      <c r="C104" s="38" t="s">
        <v>97</v>
      </c>
      <c r="D104" s="354"/>
      <c r="E104" s="357"/>
      <c r="F104" s="360"/>
      <c r="G104" s="362"/>
    </row>
    <row r="105" spans="2:7" x14ac:dyDescent="0.3">
      <c r="B105" s="351"/>
      <c r="C105" s="33" t="s">
        <v>98</v>
      </c>
      <c r="D105" s="354"/>
      <c r="E105" s="357"/>
      <c r="F105" s="360"/>
      <c r="G105" s="362"/>
    </row>
    <row r="106" spans="2:7" x14ac:dyDescent="0.3">
      <c r="B106" s="351"/>
      <c r="C106" s="38" t="s">
        <v>99</v>
      </c>
      <c r="D106" s="354"/>
      <c r="E106" s="357"/>
      <c r="F106" s="360"/>
      <c r="G106" s="362"/>
    </row>
    <row r="107" spans="2:7" x14ac:dyDescent="0.3">
      <c r="B107" s="351"/>
      <c r="C107" s="33" t="s">
        <v>100</v>
      </c>
      <c r="D107" s="354"/>
      <c r="E107" s="357"/>
      <c r="F107" s="360"/>
      <c r="G107" s="362"/>
    </row>
    <row r="108" spans="2:7" ht="15" thickBot="1" x14ac:dyDescent="0.35">
      <c r="B108" s="352"/>
      <c r="C108" s="32" t="s">
        <v>101</v>
      </c>
      <c r="D108" s="355"/>
      <c r="E108" s="358"/>
      <c r="F108" s="361"/>
      <c r="G108" s="362"/>
    </row>
    <row r="109" spans="2:7" x14ac:dyDescent="0.3">
      <c r="B109" s="350">
        <v>4</v>
      </c>
      <c r="C109" s="38" t="s">
        <v>102</v>
      </c>
      <c r="D109" s="353" t="s">
        <v>10</v>
      </c>
      <c r="E109" s="356"/>
      <c r="F109" s="359">
        <v>3</v>
      </c>
      <c r="G109" s="362"/>
    </row>
    <row r="110" spans="2:7" ht="26.4" x14ac:dyDescent="0.3">
      <c r="B110" s="351"/>
      <c r="C110" s="33" t="s">
        <v>103</v>
      </c>
      <c r="D110" s="354"/>
      <c r="E110" s="357"/>
      <c r="F110" s="360"/>
      <c r="G110" s="362"/>
    </row>
    <row r="111" spans="2:7" x14ac:dyDescent="0.3">
      <c r="B111" s="351"/>
      <c r="C111" s="38" t="s">
        <v>104</v>
      </c>
      <c r="D111" s="354"/>
      <c r="E111" s="357"/>
      <c r="F111" s="360"/>
      <c r="G111" s="362"/>
    </row>
    <row r="112" spans="2:7" ht="27" thickBot="1" x14ac:dyDescent="0.35">
      <c r="B112" s="352"/>
      <c r="C112" s="32" t="s">
        <v>106</v>
      </c>
      <c r="D112" s="355"/>
      <c r="E112" s="358"/>
      <c r="F112" s="361"/>
      <c r="G112" s="362"/>
    </row>
    <row r="113" spans="2:7" ht="15" thickBot="1" x14ac:dyDescent="0.35">
      <c r="B113" s="5">
        <v>5</v>
      </c>
      <c r="C113" s="18" t="s">
        <v>105</v>
      </c>
      <c r="D113" s="25"/>
      <c r="E113" s="25"/>
      <c r="F113" s="29">
        <v>9</v>
      </c>
      <c r="G113" s="2"/>
    </row>
    <row r="114" spans="2:7" ht="15" thickBot="1" x14ac:dyDescent="0.35">
      <c r="B114" s="347" t="s">
        <v>20</v>
      </c>
      <c r="C114" s="348"/>
      <c r="D114" s="25"/>
      <c r="E114" s="25"/>
      <c r="F114" s="30">
        <v>21</v>
      </c>
      <c r="G114" s="2"/>
    </row>
    <row r="115" spans="2:7" x14ac:dyDescent="0.3">
      <c r="B115" s="349" t="s">
        <v>107</v>
      </c>
      <c r="C115" s="349"/>
      <c r="D115" s="349"/>
      <c r="E115" s="349"/>
      <c r="F115" s="349"/>
      <c r="G115" s="349"/>
    </row>
    <row r="116" spans="2:7" x14ac:dyDescent="0.3">
      <c r="B116" s="349" t="s">
        <v>108</v>
      </c>
      <c r="C116" s="349"/>
      <c r="D116" s="349"/>
      <c r="E116" s="349"/>
      <c r="F116" s="349"/>
      <c r="G116" s="349"/>
    </row>
    <row r="117" spans="2:7" x14ac:dyDescent="0.3">
      <c r="B117" s="345" t="s">
        <v>109</v>
      </c>
      <c r="C117" s="345"/>
      <c r="D117" s="345"/>
      <c r="E117" s="345"/>
      <c r="F117" s="345"/>
      <c r="G117" s="345"/>
    </row>
    <row r="118" spans="2:7" x14ac:dyDescent="0.3">
      <c r="B118" s="345" t="s">
        <v>110</v>
      </c>
      <c r="C118" s="345"/>
      <c r="D118" s="345"/>
      <c r="E118" s="345"/>
      <c r="F118" s="345"/>
      <c r="G118" s="345"/>
    </row>
    <row r="119" spans="2:7" ht="25.5" customHeight="1" x14ac:dyDescent="0.3">
      <c r="B119" s="345" t="s">
        <v>111</v>
      </c>
      <c r="C119" s="345"/>
      <c r="D119" s="345"/>
      <c r="E119" s="345"/>
      <c r="F119" s="345"/>
      <c r="G119" s="345"/>
    </row>
    <row r="120" spans="2:7" x14ac:dyDescent="0.3">
      <c r="B120" s="345" t="s">
        <v>112</v>
      </c>
      <c r="C120" s="345"/>
      <c r="D120" s="345"/>
      <c r="E120" s="345"/>
      <c r="F120" s="345"/>
      <c r="G120" s="345"/>
    </row>
  </sheetData>
  <mergeCells count="63">
    <mergeCell ref="B38:C38"/>
    <mergeCell ref="B3:F3"/>
    <mergeCell ref="B15:C15"/>
    <mergeCell ref="B16:F16"/>
    <mergeCell ref="B27:C27"/>
    <mergeCell ref="B28:G28"/>
    <mergeCell ref="B39:G39"/>
    <mergeCell ref="B49:C49"/>
    <mergeCell ref="B50:G50"/>
    <mergeCell ref="B55:B56"/>
    <mergeCell ref="D55:D56"/>
    <mergeCell ref="E55:E56"/>
    <mergeCell ref="F55:F56"/>
    <mergeCell ref="G55:G56"/>
    <mergeCell ref="B76:C76"/>
    <mergeCell ref="B62:C62"/>
    <mergeCell ref="B63:G63"/>
    <mergeCell ref="C64:C65"/>
    <mergeCell ref="D64:D65"/>
    <mergeCell ref="E64:E65"/>
    <mergeCell ref="F64:F65"/>
    <mergeCell ref="G64:G65"/>
    <mergeCell ref="B71:B72"/>
    <mergeCell ref="D71:D72"/>
    <mergeCell ref="E71:E72"/>
    <mergeCell ref="F71:F72"/>
    <mergeCell ref="G71:G72"/>
    <mergeCell ref="B97:C97"/>
    <mergeCell ref="B77:G77"/>
    <mergeCell ref="B83:B88"/>
    <mergeCell ref="D83:D88"/>
    <mergeCell ref="E83:E88"/>
    <mergeCell ref="F83:F88"/>
    <mergeCell ref="G83:G88"/>
    <mergeCell ref="B89:B94"/>
    <mergeCell ref="D89:D94"/>
    <mergeCell ref="E89:E94"/>
    <mergeCell ref="F89:F94"/>
    <mergeCell ref="G89:G94"/>
    <mergeCell ref="F109:F112"/>
    <mergeCell ref="G109:G112"/>
    <mergeCell ref="B98:G98"/>
    <mergeCell ref="B101:B102"/>
    <mergeCell ref="D101:D102"/>
    <mergeCell ref="E101:E102"/>
    <mergeCell ref="F101:F102"/>
    <mergeCell ref="G101:G102"/>
    <mergeCell ref="B120:G120"/>
    <mergeCell ref="B1:G1"/>
    <mergeCell ref="B114:C114"/>
    <mergeCell ref="B115:G115"/>
    <mergeCell ref="B116:G116"/>
    <mergeCell ref="B117:G117"/>
    <mergeCell ref="B118:G118"/>
    <mergeCell ref="B119:G119"/>
    <mergeCell ref="B103:B108"/>
    <mergeCell ref="D103:D108"/>
    <mergeCell ref="E103:E108"/>
    <mergeCell ref="F103:F108"/>
    <mergeCell ref="G103:G108"/>
    <mergeCell ref="B109:B112"/>
    <mergeCell ref="D109:D112"/>
    <mergeCell ref="E109:E112"/>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612C4-CA0A-4DD8-A319-B9C2B588C1EB}">
  <dimension ref="A1:P101"/>
  <sheetViews>
    <sheetView workbookViewId="0">
      <selection activeCell="S12" sqref="S12"/>
    </sheetView>
  </sheetViews>
  <sheetFormatPr defaultRowHeight="14.4" x14ac:dyDescent="0.3"/>
  <cols>
    <col min="1" max="1" width="7.88671875" style="339" customWidth="1"/>
    <col min="2" max="2" width="42.33203125" style="339" customWidth="1"/>
    <col min="3" max="3" width="13.21875" style="339" customWidth="1"/>
    <col min="4" max="16" width="7.88671875" style="339" customWidth="1"/>
  </cols>
  <sheetData>
    <row r="1" spans="1:16" ht="18" x14ac:dyDescent="0.35">
      <c r="A1" s="423" t="s">
        <v>980</v>
      </c>
      <c r="B1" s="423"/>
      <c r="C1" s="423"/>
      <c r="D1" s="423"/>
      <c r="E1" s="423"/>
      <c r="F1" s="423"/>
      <c r="G1" s="423"/>
      <c r="H1" s="423"/>
      <c r="I1" s="423"/>
      <c r="J1" s="423"/>
      <c r="K1" s="423"/>
      <c r="L1" s="423"/>
      <c r="M1" s="423"/>
      <c r="N1" s="423"/>
      <c r="O1" s="423"/>
      <c r="P1" s="424"/>
    </row>
    <row r="2" spans="1:16" x14ac:dyDescent="0.3">
      <c r="B2" s="340"/>
      <c r="C2" s="340"/>
      <c r="D2" s="425" t="s">
        <v>810</v>
      </c>
      <c r="E2" s="426"/>
      <c r="F2" s="425" t="s">
        <v>811</v>
      </c>
      <c r="G2" s="426"/>
      <c r="H2" s="425" t="s">
        <v>812</v>
      </c>
      <c r="I2" s="426"/>
      <c r="J2" s="425" t="s">
        <v>814</v>
      </c>
      <c r="K2" s="426"/>
      <c r="L2" s="425" t="s">
        <v>815</v>
      </c>
      <c r="M2" s="426"/>
      <c r="N2" s="427" t="s">
        <v>981</v>
      </c>
      <c r="O2" s="427" t="s">
        <v>982</v>
      </c>
      <c r="P2" s="427" t="s">
        <v>820</v>
      </c>
    </row>
    <row r="3" spans="1:16" x14ac:dyDescent="0.3">
      <c r="B3" s="340"/>
      <c r="C3" s="340"/>
      <c r="D3" s="329" t="s">
        <v>983</v>
      </c>
      <c r="E3" s="329" t="s">
        <v>984</v>
      </c>
      <c r="F3" s="329" t="s">
        <v>983</v>
      </c>
      <c r="G3" s="329" t="s">
        <v>984</v>
      </c>
      <c r="H3" s="329" t="s">
        <v>983</v>
      </c>
      <c r="I3" s="329" t="s">
        <v>984</v>
      </c>
      <c r="J3" s="329" t="s">
        <v>983</v>
      </c>
      <c r="K3" s="329" t="s">
        <v>984</v>
      </c>
      <c r="L3" s="329" t="s">
        <v>983</v>
      </c>
      <c r="M3" s="329" t="s">
        <v>984</v>
      </c>
      <c r="N3" s="428"/>
      <c r="O3" s="428"/>
      <c r="P3" s="428"/>
    </row>
    <row r="4" spans="1:16" x14ac:dyDescent="0.3">
      <c r="A4" s="333" t="s">
        <v>821</v>
      </c>
      <c r="B4" s="332" t="s">
        <v>822</v>
      </c>
      <c r="C4" s="330" t="s">
        <v>823</v>
      </c>
      <c r="D4" s="331">
        <v>10</v>
      </c>
      <c r="E4" s="331">
        <v>5</v>
      </c>
      <c r="F4" s="331">
        <v>10</v>
      </c>
      <c r="G4" s="331">
        <v>5</v>
      </c>
      <c r="H4" s="331">
        <v>10</v>
      </c>
      <c r="I4" s="331">
        <v>5</v>
      </c>
      <c r="J4" s="331">
        <v>10</v>
      </c>
      <c r="K4" s="331">
        <v>5</v>
      </c>
      <c r="L4" s="331">
        <v>10</v>
      </c>
      <c r="M4" s="331">
        <v>5</v>
      </c>
      <c r="N4" s="331">
        <v>10</v>
      </c>
      <c r="O4" s="331">
        <v>10</v>
      </c>
      <c r="P4" s="331">
        <v>50</v>
      </c>
    </row>
    <row r="5" spans="1:16" x14ac:dyDescent="0.3">
      <c r="A5" s="339">
        <v>1</v>
      </c>
      <c r="B5" s="340" t="s">
        <v>985</v>
      </c>
      <c r="C5" s="340" t="s">
        <v>986</v>
      </c>
      <c r="D5" s="340">
        <v>10</v>
      </c>
      <c r="E5" s="340">
        <v>5</v>
      </c>
      <c r="F5" s="340">
        <v>9</v>
      </c>
      <c r="G5" s="340">
        <v>5</v>
      </c>
      <c r="H5" s="340">
        <v>9</v>
      </c>
      <c r="I5" s="340">
        <v>4</v>
      </c>
      <c r="J5" s="340">
        <v>10</v>
      </c>
      <c r="K5" s="340">
        <v>5</v>
      </c>
      <c r="L5" s="340">
        <v>9</v>
      </c>
      <c r="M5" s="340">
        <v>5</v>
      </c>
      <c r="N5" s="340">
        <v>10</v>
      </c>
      <c r="O5" s="340">
        <v>10</v>
      </c>
      <c r="P5" s="334">
        <v>43</v>
      </c>
    </row>
    <row r="6" spans="1:16" x14ac:dyDescent="0.3">
      <c r="A6" s="339">
        <v>2</v>
      </c>
      <c r="B6" s="340" t="s">
        <v>987</v>
      </c>
      <c r="C6" s="340" t="s">
        <v>988</v>
      </c>
      <c r="D6" s="340">
        <v>10</v>
      </c>
      <c r="E6" s="340">
        <v>5</v>
      </c>
      <c r="F6" s="340">
        <v>9</v>
      </c>
      <c r="G6" s="340">
        <v>5</v>
      </c>
      <c r="H6" s="340">
        <v>10</v>
      </c>
      <c r="I6" s="340">
        <v>4</v>
      </c>
      <c r="J6" s="340">
        <v>10</v>
      </c>
      <c r="K6" s="340">
        <v>4</v>
      </c>
      <c r="L6" s="340">
        <v>9</v>
      </c>
      <c r="M6" s="340">
        <v>4</v>
      </c>
      <c r="N6" s="340">
        <v>-1</v>
      </c>
      <c r="O6" s="340">
        <v>7.5</v>
      </c>
      <c r="P6" s="334">
        <v>42</v>
      </c>
    </row>
    <row r="7" spans="1:16" x14ac:dyDescent="0.3">
      <c r="A7" s="339">
        <v>3</v>
      </c>
      <c r="B7" s="340" t="s">
        <v>989</v>
      </c>
      <c r="C7" s="340" t="s">
        <v>990</v>
      </c>
      <c r="D7" s="340">
        <v>10</v>
      </c>
      <c r="E7" s="340">
        <v>5</v>
      </c>
      <c r="F7" s="340">
        <v>10</v>
      </c>
      <c r="G7" s="340">
        <v>5</v>
      </c>
      <c r="H7" s="340">
        <v>9</v>
      </c>
      <c r="I7" s="340">
        <v>5</v>
      </c>
      <c r="J7" s="340">
        <v>9</v>
      </c>
      <c r="K7" s="340">
        <v>5</v>
      </c>
      <c r="L7" s="340">
        <v>10</v>
      </c>
      <c r="M7" s="340">
        <v>5</v>
      </c>
      <c r="N7" s="340">
        <v>10</v>
      </c>
      <c r="O7" s="340">
        <v>10</v>
      </c>
      <c r="P7" s="334">
        <v>47</v>
      </c>
    </row>
    <row r="8" spans="1:16" x14ac:dyDescent="0.3">
      <c r="A8" s="339">
        <v>4</v>
      </c>
      <c r="B8" s="340" t="s">
        <v>991</v>
      </c>
      <c r="C8" s="340" t="s">
        <v>992</v>
      </c>
      <c r="D8" s="340">
        <v>9</v>
      </c>
      <c r="E8" s="340">
        <v>5</v>
      </c>
      <c r="F8" s="340">
        <v>10</v>
      </c>
      <c r="G8" s="340">
        <v>5</v>
      </c>
      <c r="H8" s="340">
        <v>9</v>
      </c>
      <c r="I8" s="340">
        <v>4</v>
      </c>
      <c r="J8" s="340">
        <v>10</v>
      </c>
      <c r="K8" s="340">
        <v>4</v>
      </c>
      <c r="L8" s="340">
        <v>10</v>
      </c>
      <c r="M8" s="340">
        <v>4</v>
      </c>
      <c r="N8" s="340">
        <v>8</v>
      </c>
      <c r="O8" s="340">
        <v>2</v>
      </c>
      <c r="P8" s="334">
        <v>32</v>
      </c>
    </row>
    <row r="9" spans="1:16" x14ac:dyDescent="0.3">
      <c r="A9" s="339">
        <v>5</v>
      </c>
      <c r="B9" s="340" t="s">
        <v>993</v>
      </c>
      <c r="C9" s="340" t="s">
        <v>994</v>
      </c>
      <c r="D9" s="340">
        <v>10</v>
      </c>
      <c r="E9" s="340">
        <v>5</v>
      </c>
      <c r="F9" s="340">
        <v>9</v>
      </c>
      <c r="G9" s="340">
        <v>5</v>
      </c>
      <c r="H9" s="340">
        <v>10</v>
      </c>
      <c r="I9" s="340">
        <v>4</v>
      </c>
      <c r="J9" s="340">
        <v>10</v>
      </c>
      <c r="K9" s="340">
        <v>4</v>
      </c>
      <c r="L9" s="340">
        <v>9</v>
      </c>
      <c r="M9" s="340">
        <v>4</v>
      </c>
      <c r="N9" s="340">
        <v>7</v>
      </c>
      <c r="O9" s="340">
        <v>9</v>
      </c>
      <c r="P9" s="334">
        <v>42</v>
      </c>
    </row>
    <row r="10" spans="1:16" x14ac:dyDescent="0.3">
      <c r="A10" s="339">
        <v>6</v>
      </c>
      <c r="B10" s="340" t="s">
        <v>995</v>
      </c>
      <c r="C10" s="340" t="s">
        <v>996</v>
      </c>
      <c r="D10" s="340">
        <v>10</v>
      </c>
      <c r="E10" s="340">
        <v>5</v>
      </c>
      <c r="F10" s="340">
        <v>10</v>
      </c>
      <c r="G10" s="340">
        <v>5</v>
      </c>
      <c r="H10" s="340">
        <v>9</v>
      </c>
      <c r="I10" s="340">
        <v>5</v>
      </c>
      <c r="J10" s="340">
        <v>9</v>
      </c>
      <c r="K10" s="340">
        <v>5</v>
      </c>
      <c r="L10" s="340">
        <v>10</v>
      </c>
      <c r="M10" s="340">
        <v>5</v>
      </c>
      <c r="N10" s="340">
        <v>10</v>
      </c>
      <c r="O10" s="340">
        <v>9</v>
      </c>
      <c r="P10" s="334">
        <v>32</v>
      </c>
    </row>
    <row r="11" spans="1:16" x14ac:dyDescent="0.3">
      <c r="A11" s="339">
        <v>7</v>
      </c>
      <c r="B11" s="340" t="s">
        <v>997</v>
      </c>
      <c r="C11" s="340" t="s">
        <v>998</v>
      </c>
      <c r="D11" s="340">
        <v>9</v>
      </c>
      <c r="E11" s="340">
        <v>5</v>
      </c>
      <c r="F11" s="340">
        <v>10</v>
      </c>
      <c r="G11" s="340">
        <v>5</v>
      </c>
      <c r="H11" s="340">
        <v>9</v>
      </c>
      <c r="I11" s="340">
        <v>5</v>
      </c>
      <c r="J11" s="340">
        <v>10</v>
      </c>
      <c r="K11" s="340">
        <v>5</v>
      </c>
      <c r="L11" s="340">
        <v>10</v>
      </c>
      <c r="M11" s="340">
        <v>5</v>
      </c>
      <c r="N11" s="340">
        <v>10</v>
      </c>
      <c r="O11" s="340">
        <v>10</v>
      </c>
      <c r="P11" s="334">
        <v>44</v>
      </c>
    </row>
    <row r="12" spans="1:16" x14ac:dyDescent="0.3">
      <c r="A12" s="339">
        <v>8</v>
      </c>
      <c r="B12" s="340" t="s">
        <v>999</v>
      </c>
      <c r="C12" s="340" t="s">
        <v>1000</v>
      </c>
      <c r="D12" s="340">
        <v>10</v>
      </c>
      <c r="E12" s="340">
        <v>5</v>
      </c>
      <c r="F12" s="340">
        <v>10</v>
      </c>
      <c r="G12" s="340">
        <v>5</v>
      </c>
      <c r="H12" s="340">
        <v>9</v>
      </c>
      <c r="I12" s="340">
        <v>5</v>
      </c>
      <c r="J12" s="340">
        <v>9</v>
      </c>
      <c r="K12" s="340">
        <v>5</v>
      </c>
      <c r="L12" s="340">
        <v>10</v>
      </c>
      <c r="M12" s="340">
        <v>5</v>
      </c>
      <c r="N12" s="340">
        <v>7</v>
      </c>
      <c r="O12" s="340">
        <v>8</v>
      </c>
      <c r="P12" s="334">
        <v>44</v>
      </c>
    </row>
    <row r="13" spans="1:16" x14ac:dyDescent="0.3">
      <c r="A13" s="339">
        <v>9</v>
      </c>
      <c r="B13" s="340" t="s">
        <v>1001</v>
      </c>
      <c r="C13" s="340" t="s">
        <v>1002</v>
      </c>
      <c r="D13" s="340">
        <v>9</v>
      </c>
      <c r="E13" s="340">
        <v>5</v>
      </c>
      <c r="F13" s="340">
        <v>10</v>
      </c>
      <c r="G13" s="340">
        <v>5</v>
      </c>
      <c r="H13" s="340">
        <v>9</v>
      </c>
      <c r="I13" s="340">
        <v>5</v>
      </c>
      <c r="J13" s="340">
        <v>10</v>
      </c>
      <c r="K13" s="340">
        <v>5</v>
      </c>
      <c r="L13" s="340">
        <v>10</v>
      </c>
      <c r="M13" s="340">
        <v>5</v>
      </c>
      <c r="N13" s="340">
        <v>10</v>
      </c>
      <c r="O13" s="340">
        <v>9</v>
      </c>
      <c r="P13" s="334">
        <v>41</v>
      </c>
    </row>
    <row r="14" spans="1:16" x14ac:dyDescent="0.3">
      <c r="A14" s="339">
        <v>10</v>
      </c>
      <c r="B14" s="340" t="s">
        <v>1003</v>
      </c>
      <c r="C14" s="340" t="s">
        <v>1004</v>
      </c>
      <c r="D14" s="340">
        <v>10</v>
      </c>
      <c r="E14" s="340">
        <v>5</v>
      </c>
      <c r="F14" s="340">
        <v>9</v>
      </c>
      <c r="G14" s="340">
        <v>5</v>
      </c>
      <c r="H14" s="340">
        <v>10</v>
      </c>
      <c r="I14" s="340">
        <v>4</v>
      </c>
      <c r="J14" s="340">
        <v>10</v>
      </c>
      <c r="K14" s="340">
        <v>4</v>
      </c>
      <c r="L14" s="340">
        <v>9</v>
      </c>
      <c r="M14" s="340">
        <v>4</v>
      </c>
      <c r="N14" s="340">
        <v>10</v>
      </c>
      <c r="O14" s="340">
        <v>10</v>
      </c>
      <c r="P14" s="334">
        <v>44</v>
      </c>
    </row>
    <row r="15" spans="1:16" x14ac:dyDescent="0.3">
      <c r="A15" s="339">
        <v>11</v>
      </c>
      <c r="B15" s="340" t="s">
        <v>1005</v>
      </c>
      <c r="C15" s="340" t="s">
        <v>1006</v>
      </c>
      <c r="D15" s="340">
        <v>9</v>
      </c>
      <c r="E15" s="340">
        <v>5</v>
      </c>
      <c r="F15" s="340">
        <v>9</v>
      </c>
      <c r="G15" s="340">
        <v>5</v>
      </c>
      <c r="H15" s="340">
        <v>7</v>
      </c>
      <c r="I15" s="340">
        <v>5</v>
      </c>
      <c r="J15" s="340">
        <v>9</v>
      </c>
      <c r="K15" s="340">
        <v>4</v>
      </c>
      <c r="L15" s="340">
        <v>9</v>
      </c>
      <c r="M15" s="340">
        <v>4</v>
      </c>
      <c r="N15" s="340">
        <v>10</v>
      </c>
      <c r="O15" s="340">
        <v>9</v>
      </c>
      <c r="P15" s="334">
        <v>40</v>
      </c>
    </row>
    <row r="16" spans="1:16" x14ac:dyDescent="0.3">
      <c r="A16" s="339">
        <v>12</v>
      </c>
      <c r="B16" s="340" t="s">
        <v>1007</v>
      </c>
      <c r="C16" s="340" t="s">
        <v>1008</v>
      </c>
      <c r="D16" s="340">
        <v>9</v>
      </c>
      <c r="E16" s="340">
        <v>5</v>
      </c>
      <c r="F16" s="340">
        <v>10</v>
      </c>
      <c r="G16" s="340">
        <v>5</v>
      </c>
      <c r="H16" s="340">
        <v>9</v>
      </c>
      <c r="I16" s="340">
        <v>5</v>
      </c>
      <c r="J16" s="340">
        <v>10</v>
      </c>
      <c r="K16" s="340">
        <v>5</v>
      </c>
      <c r="L16" s="340">
        <v>10</v>
      </c>
      <c r="M16" s="340">
        <v>4</v>
      </c>
      <c r="N16" s="340">
        <v>10</v>
      </c>
      <c r="O16" s="340">
        <v>9</v>
      </c>
      <c r="P16" s="334">
        <v>40</v>
      </c>
    </row>
    <row r="17" spans="1:16" x14ac:dyDescent="0.3">
      <c r="A17" s="339">
        <v>13</v>
      </c>
      <c r="B17" s="340" t="s">
        <v>1009</v>
      </c>
      <c r="C17" s="340" t="s">
        <v>1010</v>
      </c>
      <c r="D17" s="340">
        <v>10</v>
      </c>
      <c r="E17" s="340">
        <v>5</v>
      </c>
      <c r="F17" s="340">
        <v>9</v>
      </c>
      <c r="G17" s="340">
        <v>5</v>
      </c>
      <c r="H17" s="340">
        <v>10</v>
      </c>
      <c r="I17" s="340">
        <v>5</v>
      </c>
      <c r="J17" s="340">
        <v>10</v>
      </c>
      <c r="K17" s="340">
        <v>4</v>
      </c>
      <c r="L17" s="340">
        <v>9</v>
      </c>
      <c r="M17" s="340">
        <v>4</v>
      </c>
      <c r="N17" s="340">
        <v>8</v>
      </c>
      <c r="O17" s="340">
        <v>4</v>
      </c>
      <c r="P17" s="334">
        <v>40</v>
      </c>
    </row>
    <row r="18" spans="1:16" x14ac:dyDescent="0.3">
      <c r="A18" s="339">
        <v>14</v>
      </c>
      <c r="B18" s="340" t="s">
        <v>1011</v>
      </c>
      <c r="C18" s="340" t="s">
        <v>1012</v>
      </c>
      <c r="D18" s="340">
        <v>6</v>
      </c>
      <c r="E18" s="340">
        <v>3</v>
      </c>
      <c r="F18" s="340">
        <v>4</v>
      </c>
      <c r="G18" s="340">
        <v>3</v>
      </c>
      <c r="H18" s="340">
        <v>5</v>
      </c>
      <c r="I18" s="340">
        <v>4</v>
      </c>
      <c r="J18" s="340">
        <v>6</v>
      </c>
      <c r="K18" s="340">
        <v>4</v>
      </c>
      <c r="L18" s="340">
        <v>6</v>
      </c>
      <c r="M18" s="340">
        <v>4</v>
      </c>
      <c r="N18" s="340">
        <v>-1</v>
      </c>
      <c r="O18" s="340">
        <v>4</v>
      </c>
      <c r="P18" s="334">
        <v>14</v>
      </c>
    </row>
    <row r="19" spans="1:16" x14ac:dyDescent="0.3">
      <c r="A19" s="339">
        <v>15</v>
      </c>
      <c r="B19" s="340" t="s">
        <v>1013</v>
      </c>
      <c r="C19" s="340" t="s">
        <v>1014</v>
      </c>
      <c r="D19" s="340">
        <v>10</v>
      </c>
      <c r="E19" s="340">
        <v>5</v>
      </c>
      <c r="F19" s="340">
        <v>10</v>
      </c>
      <c r="G19" s="340">
        <v>4</v>
      </c>
      <c r="H19" s="340">
        <v>9</v>
      </c>
      <c r="I19" s="340">
        <v>5</v>
      </c>
      <c r="J19" s="340">
        <v>9</v>
      </c>
      <c r="K19" s="340">
        <v>5</v>
      </c>
      <c r="L19" s="340">
        <v>10</v>
      </c>
      <c r="M19" s="340">
        <v>5</v>
      </c>
      <c r="N19" s="340">
        <v>7</v>
      </c>
      <c r="O19" s="340">
        <v>3</v>
      </c>
      <c r="P19" s="334">
        <v>23</v>
      </c>
    </row>
    <row r="20" spans="1:16" x14ac:dyDescent="0.3">
      <c r="A20" s="339">
        <v>16</v>
      </c>
      <c r="B20" s="340" t="s">
        <v>1015</v>
      </c>
      <c r="C20" s="340" t="s">
        <v>1016</v>
      </c>
      <c r="D20" s="340">
        <v>9</v>
      </c>
      <c r="E20" s="340">
        <v>5</v>
      </c>
      <c r="F20" s="340">
        <v>10</v>
      </c>
      <c r="G20" s="340">
        <v>4</v>
      </c>
      <c r="H20" s="340">
        <v>9</v>
      </c>
      <c r="I20" s="340">
        <v>4</v>
      </c>
      <c r="J20" s="340">
        <v>10</v>
      </c>
      <c r="K20" s="340">
        <v>4</v>
      </c>
      <c r="L20" s="340">
        <v>10</v>
      </c>
      <c r="M20" s="340">
        <v>4</v>
      </c>
      <c r="N20" s="340">
        <v>9</v>
      </c>
      <c r="O20" s="340">
        <v>5</v>
      </c>
      <c r="P20" s="334">
        <v>23</v>
      </c>
    </row>
    <row r="21" spans="1:16" x14ac:dyDescent="0.3">
      <c r="A21" s="339">
        <v>17</v>
      </c>
      <c r="B21" s="340" t="s">
        <v>1017</v>
      </c>
      <c r="C21" s="340" t="s">
        <v>1018</v>
      </c>
      <c r="D21" s="340">
        <v>10</v>
      </c>
      <c r="E21" s="340">
        <v>5</v>
      </c>
      <c r="F21" s="340">
        <v>9</v>
      </c>
      <c r="G21" s="340">
        <v>5</v>
      </c>
      <c r="H21" s="340">
        <v>10</v>
      </c>
      <c r="I21" s="340">
        <v>5</v>
      </c>
      <c r="J21" s="340">
        <v>10</v>
      </c>
      <c r="K21" s="340">
        <v>4</v>
      </c>
      <c r="L21" s="340">
        <v>9</v>
      </c>
      <c r="M21" s="340">
        <v>4</v>
      </c>
      <c r="N21" s="340">
        <v>-1</v>
      </c>
      <c r="O21" s="340">
        <v>8</v>
      </c>
      <c r="P21" s="334">
        <v>46</v>
      </c>
    </row>
    <row r="22" spans="1:16" x14ac:dyDescent="0.3">
      <c r="A22" s="339">
        <v>18</v>
      </c>
      <c r="B22" s="340" t="s">
        <v>1019</v>
      </c>
      <c r="C22" s="340" t="s">
        <v>1020</v>
      </c>
      <c r="D22" s="340">
        <v>9</v>
      </c>
      <c r="E22" s="340">
        <v>5</v>
      </c>
      <c r="F22" s="340">
        <v>9</v>
      </c>
      <c r="G22" s="340">
        <v>4</v>
      </c>
      <c r="H22" s="340">
        <v>7</v>
      </c>
      <c r="I22" s="340">
        <v>4</v>
      </c>
      <c r="J22" s="340">
        <v>9</v>
      </c>
      <c r="K22" s="340">
        <v>4</v>
      </c>
      <c r="L22" s="340">
        <v>9</v>
      </c>
      <c r="M22" s="340">
        <v>4</v>
      </c>
      <c r="N22" s="340">
        <v>5</v>
      </c>
      <c r="O22" s="340">
        <v>4</v>
      </c>
      <c r="P22" s="334">
        <v>34</v>
      </c>
    </row>
    <row r="23" spans="1:16" x14ac:dyDescent="0.3">
      <c r="A23" s="339">
        <v>19</v>
      </c>
      <c r="B23" s="340" t="s">
        <v>1021</v>
      </c>
      <c r="C23" s="340" t="s">
        <v>1022</v>
      </c>
      <c r="D23" s="340">
        <v>9</v>
      </c>
      <c r="E23" s="340">
        <v>5</v>
      </c>
      <c r="F23" s="340">
        <v>10</v>
      </c>
      <c r="G23" s="340">
        <v>5</v>
      </c>
      <c r="H23" s="340">
        <v>9</v>
      </c>
      <c r="I23" s="340">
        <v>4</v>
      </c>
      <c r="J23" s="340">
        <v>10</v>
      </c>
      <c r="K23" s="340">
        <v>5</v>
      </c>
      <c r="L23" s="340">
        <v>10</v>
      </c>
      <c r="M23" s="340">
        <v>5</v>
      </c>
      <c r="N23" s="340">
        <v>9</v>
      </c>
      <c r="O23" s="340">
        <v>9</v>
      </c>
      <c r="P23" s="334">
        <v>45</v>
      </c>
    </row>
    <row r="24" spans="1:16" x14ac:dyDescent="0.3">
      <c r="A24" s="339">
        <v>20</v>
      </c>
      <c r="B24" s="340" t="s">
        <v>1023</v>
      </c>
      <c r="C24" s="340" t="s">
        <v>1024</v>
      </c>
      <c r="D24" s="340">
        <v>10</v>
      </c>
      <c r="E24" s="340">
        <v>5</v>
      </c>
      <c r="F24" s="340">
        <v>9</v>
      </c>
      <c r="G24" s="340">
        <v>5</v>
      </c>
      <c r="H24" s="340">
        <v>10</v>
      </c>
      <c r="I24" s="340">
        <v>5</v>
      </c>
      <c r="J24" s="340">
        <v>10</v>
      </c>
      <c r="K24" s="340">
        <v>5</v>
      </c>
      <c r="L24" s="340">
        <v>9</v>
      </c>
      <c r="M24" s="340">
        <v>5</v>
      </c>
      <c r="N24" s="340">
        <v>8</v>
      </c>
      <c r="O24" s="340">
        <v>9</v>
      </c>
      <c r="P24" s="334">
        <v>43</v>
      </c>
    </row>
    <row r="25" spans="1:16" x14ac:dyDescent="0.3">
      <c r="A25" s="339">
        <v>21</v>
      </c>
      <c r="B25" s="340" t="s">
        <v>1025</v>
      </c>
      <c r="C25" s="340" t="s">
        <v>1026</v>
      </c>
      <c r="D25" s="340">
        <v>9</v>
      </c>
      <c r="E25" s="340">
        <v>5</v>
      </c>
      <c r="F25" s="340">
        <v>9</v>
      </c>
      <c r="G25" s="340">
        <v>5</v>
      </c>
      <c r="H25" s="340">
        <v>7</v>
      </c>
      <c r="I25" s="340">
        <v>5</v>
      </c>
      <c r="J25" s="340">
        <v>9</v>
      </c>
      <c r="K25" s="340">
        <v>4</v>
      </c>
      <c r="L25" s="340">
        <v>9</v>
      </c>
      <c r="M25" s="340">
        <v>4</v>
      </c>
      <c r="N25" s="340">
        <v>10</v>
      </c>
      <c r="O25" s="340">
        <v>-1</v>
      </c>
      <c r="P25" s="334">
        <v>44</v>
      </c>
    </row>
    <row r="26" spans="1:16" x14ac:dyDescent="0.3">
      <c r="A26" s="339">
        <v>22</v>
      </c>
      <c r="B26" s="340" t="s">
        <v>1027</v>
      </c>
      <c r="C26" s="340" t="s">
        <v>1028</v>
      </c>
      <c r="D26" s="340">
        <v>8</v>
      </c>
      <c r="E26" s="340">
        <v>4</v>
      </c>
      <c r="F26" s="340">
        <v>9</v>
      </c>
      <c r="G26" s="340">
        <v>5</v>
      </c>
      <c r="H26" s="340">
        <v>9</v>
      </c>
      <c r="I26" s="340">
        <v>5</v>
      </c>
      <c r="J26" s="340">
        <v>9</v>
      </c>
      <c r="K26" s="340">
        <v>5</v>
      </c>
      <c r="L26" s="340">
        <v>9</v>
      </c>
      <c r="M26" s="340">
        <v>5</v>
      </c>
      <c r="N26" s="340">
        <v>9</v>
      </c>
      <c r="O26" s="340">
        <v>-1</v>
      </c>
      <c r="P26" s="334">
        <v>38</v>
      </c>
    </row>
    <row r="27" spans="1:16" x14ac:dyDescent="0.3">
      <c r="A27" s="339">
        <v>23</v>
      </c>
      <c r="B27" s="340" t="s">
        <v>1029</v>
      </c>
      <c r="C27" s="340" t="s">
        <v>1030</v>
      </c>
      <c r="D27" s="340">
        <v>9</v>
      </c>
      <c r="E27" s="340">
        <v>4</v>
      </c>
      <c r="F27" s="340">
        <v>10</v>
      </c>
      <c r="G27" s="340">
        <v>5</v>
      </c>
      <c r="H27" s="340">
        <v>10</v>
      </c>
      <c r="I27" s="340">
        <v>5</v>
      </c>
      <c r="J27" s="340">
        <v>10</v>
      </c>
      <c r="K27" s="340">
        <v>5</v>
      </c>
      <c r="L27" s="340">
        <v>10</v>
      </c>
      <c r="M27" s="340">
        <v>5</v>
      </c>
      <c r="N27" s="340">
        <v>10</v>
      </c>
      <c r="O27" s="340">
        <v>9</v>
      </c>
      <c r="P27" s="334">
        <v>48</v>
      </c>
    </row>
    <row r="28" spans="1:16" x14ac:dyDescent="0.3">
      <c r="A28" s="339">
        <v>24</v>
      </c>
      <c r="B28" s="340" t="s">
        <v>1031</v>
      </c>
      <c r="C28" s="340" t="s">
        <v>1032</v>
      </c>
      <c r="D28" s="340">
        <v>9</v>
      </c>
      <c r="E28" s="340">
        <v>5</v>
      </c>
      <c r="F28" s="340">
        <v>10</v>
      </c>
      <c r="G28" s="340">
        <v>4</v>
      </c>
      <c r="H28" s="340">
        <v>9</v>
      </c>
      <c r="I28" s="340">
        <v>5</v>
      </c>
      <c r="J28" s="340">
        <v>10</v>
      </c>
      <c r="K28" s="340">
        <v>5</v>
      </c>
      <c r="L28" s="340">
        <v>10</v>
      </c>
      <c r="M28" s="340">
        <v>4</v>
      </c>
      <c r="N28" s="340">
        <v>9</v>
      </c>
      <c r="O28" s="340">
        <v>9</v>
      </c>
      <c r="P28" s="334">
        <v>44</v>
      </c>
    </row>
    <row r="29" spans="1:16" x14ac:dyDescent="0.3">
      <c r="A29" s="339">
        <v>25</v>
      </c>
      <c r="B29" s="340" t="s">
        <v>1033</v>
      </c>
      <c r="C29" s="340" t="s">
        <v>1034</v>
      </c>
      <c r="D29" s="340">
        <v>9</v>
      </c>
      <c r="E29" s="340">
        <v>5</v>
      </c>
      <c r="F29" s="340">
        <v>10</v>
      </c>
      <c r="G29" s="340">
        <v>5</v>
      </c>
      <c r="H29" s="340">
        <v>9</v>
      </c>
      <c r="I29" s="340">
        <v>5</v>
      </c>
      <c r="J29" s="340">
        <v>10</v>
      </c>
      <c r="K29" s="340">
        <v>5</v>
      </c>
      <c r="L29" s="340">
        <v>10</v>
      </c>
      <c r="M29" s="340">
        <v>5</v>
      </c>
      <c r="N29" s="340">
        <v>10</v>
      </c>
      <c r="O29" s="340">
        <v>9</v>
      </c>
      <c r="P29" s="334">
        <v>46</v>
      </c>
    </row>
    <row r="30" spans="1:16" x14ac:dyDescent="0.3">
      <c r="A30" s="339">
        <v>26</v>
      </c>
      <c r="B30" s="340" t="s">
        <v>1035</v>
      </c>
      <c r="C30" s="340" t="s">
        <v>1036</v>
      </c>
      <c r="D30" s="340">
        <v>9</v>
      </c>
      <c r="E30" s="340">
        <v>4</v>
      </c>
      <c r="F30" s="340">
        <v>10</v>
      </c>
      <c r="G30" s="340">
        <v>5</v>
      </c>
      <c r="H30" s="340">
        <v>9</v>
      </c>
      <c r="I30" s="340">
        <v>5</v>
      </c>
      <c r="J30" s="340">
        <v>10</v>
      </c>
      <c r="K30" s="340">
        <v>5</v>
      </c>
      <c r="L30" s="340">
        <v>10</v>
      </c>
      <c r="M30" s="340">
        <v>5</v>
      </c>
      <c r="N30" s="340">
        <v>9</v>
      </c>
      <c r="O30" s="340">
        <v>9</v>
      </c>
      <c r="P30" s="334">
        <v>41</v>
      </c>
    </row>
    <row r="31" spans="1:16" x14ac:dyDescent="0.3">
      <c r="A31" s="339">
        <v>27</v>
      </c>
      <c r="B31" s="340" t="s">
        <v>1037</v>
      </c>
      <c r="C31" s="340" t="s">
        <v>1038</v>
      </c>
      <c r="D31" s="340">
        <v>8</v>
      </c>
      <c r="E31" s="340">
        <v>4</v>
      </c>
      <c r="F31" s="340">
        <v>9</v>
      </c>
      <c r="G31" s="340">
        <v>4</v>
      </c>
      <c r="H31" s="340">
        <v>9</v>
      </c>
      <c r="I31" s="340">
        <v>5</v>
      </c>
      <c r="J31" s="340">
        <v>9</v>
      </c>
      <c r="K31" s="340">
        <v>5</v>
      </c>
      <c r="L31" s="340">
        <v>9</v>
      </c>
      <c r="M31" s="340">
        <v>4</v>
      </c>
      <c r="N31" s="340">
        <v>9</v>
      </c>
      <c r="O31" s="340">
        <v>9</v>
      </c>
      <c r="P31" s="334">
        <v>45</v>
      </c>
    </row>
    <row r="32" spans="1:16" x14ac:dyDescent="0.3">
      <c r="A32" s="339">
        <v>28</v>
      </c>
      <c r="B32" s="340" t="s">
        <v>1039</v>
      </c>
      <c r="C32" s="340" t="s">
        <v>1040</v>
      </c>
      <c r="D32" s="340">
        <v>8</v>
      </c>
      <c r="E32" s="340">
        <v>4</v>
      </c>
      <c r="F32" s="340">
        <v>9</v>
      </c>
      <c r="G32" s="340">
        <v>5</v>
      </c>
      <c r="H32" s="340">
        <v>8</v>
      </c>
      <c r="I32" s="340">
        <v>4</v>
      </c>
      <c r="J32" s="340">
        <v>8</v>
      </c>
      <c r="K32" s="340">
        <v>4</v>
      </c>
      <c r="L32" s="340">
        <v>8</v>
      </c>
      <c r="M32" s="340">
        <v>5</v>
      </c>
      <c r="N32" s="340">
        <v>7</v>
      </c>
      <c r="O32" s="340">
        <v>9</v>
      </c>
      <c r="P32" s="334">
        <v>41</v>
      </c>
    </row>
    <row r="33" spans="1:16" x14ac:dyDescent="0.3">
      <c r="A33" s="339">
        <v>29</v>
      </c>
      <c r="B33" s="340" t="s">
        <v>1041</v>
      </c>
      <c r="C33" s="340" t="s">
        <v>1042</v>
      </c>
      <c r="D33" s="340">
        <v>9</v>
      </c>
      <c r="E33" s="340">
        <v>4</v>
      </c>
      <c r="F33" s="340">
        <v>9</v>
      </c>
      <c r="G33" s="340">
        <v>5</v>
      </c>
      <c r="H33" s="340">
        <v>9</v>
      </c>
      <c r="I33" s="340">
        <v>5</v>
      </c>
      <c r="J33" s="340">
        <v>9</v>
      </c>
      <c r="K33" s="340">
        <v>5</v>
      </c>
      <c r="L33" s="340">
        <v>9</v>
      </c>
      <c r="M33" s="340">
        <v>4</v>
      </c>
      <c r="N33" s="340">
        <v>-1</v>
      </c>
      <c r="O33" s="340">
        <v>9</v>
      </c>
      <c r="P33" s="334">
        <v>43</v>
      </c>
    </row>
    <row r="34" spans="1:16" x14ac:dyDescent="0.3">
      <c r="A34" s="339">
        <v>30</v>
      </c>
      <c r="B34" s="340" t="s">
        <v>1043</v>
      </c>
      <c r="C34" s="340" t="s">
        <v>1044</v>
      </c>
      <c r="D34" s="340">
        <v>9</v>
      </c>
      <c r="E34" s="340">
        <v>5</v>
      </c>
      <c r="F34" s="340">
        <v>10</v>
      </c>
      <c r="G34" s="340">
        <v>5</v>
      </c>
      <c r="H34" s="340">
        <v>9</v>
      </c>
      <c r="I34" s="340">
        <v>5</v>
      </c>
      <c r="J34" s="340">
        <v>10</v>
      </c>
      <c r="K34" s="340">
        <v>5</v>
      </c>
      <c r="L34" s="340">
        <v>10</v>
      </c>
      <c r="M34" s="340">
        <v>5</v>
      </c>
      <c r="N34" s="340">
        <v>9</v>
      </c>
      <c r="O34" s="340">
        <v>10</v>
      </c>
      <c r="P34" s="334">
        <v>45</v>
      </c>
    </row>
    <row r="35" spans="1:16" x14ac:dyDescent="0.3">
      <c r="A35" s="339">
        <v>31</v>
      </c>
      <c r="B35" s="340" t="s">
        <v>1045</v>
      </c>
      <c r="C35" s="340" t="s">
        <v>1046</v>
      </c>
      <c r="D35" s="340">
        <v>9</v>
      </c>
      <c r="E35" s="340">
        <v>5</v>
      </c>
      <c r="F35" s="340">
        <v>10</v>
      </c>
      <c r="G35" s="340">
        <v>5</v>
      </c>
      <c r="H35" s="340">
        <v>10</v>
      </c>
      <c r="I35" s="340">
        <v>5</v>
      </c>
      <c r="J35" s="340">
        <v>10</v>
      </c>
      <c r="K35" s="340">
        <v>5</v>
      </c>
      <c r="L35" s="340">
        <v>10</v>
      </c>
      <c r="M35" s="340">
        <v>5</v>
      </c>
      <c r="N35" s="340">
        <v>5</v>
      </c>
      <c r="O35" s="340">
        <v>9</v>
      </c>
      <c r="P35" s="334">
        <v>46</v>
      </c>
    </row>
    <row r="36" spans="1:16" x14ac:dyDescent="0.3">
      <c r="A36" s="339">
        <v>32</v>
      </c>
      <c r="B36" s="340" t="s">
        <v>1047</v>
      </c>
      <c r="C36" s="340" t="s">
        <v>1048</v>
      </c>
      <c r="D36" s="340">
        <v>8</v>
      </c>
      <c r="E36" s="340">
        <v>4</v>
      </c>
      <c r="F36" s="340">
        <v>10</v>
      </c>
      <c r="G36" s="340">
        <v>5</v>
      </c>
      <c r="H36" s="340">
        <v>9</v>
      </c>
      <c r="I36" s="340">
        <v>5</v>
      </c>
      <c r="J36" s="340">
        <v>9</v>
      </c>
      <c r="K36" s="340">
        <v>5</v>
      </c>
      <c r="L36" s="340">
        <v>9</v>
      </c>
      <c r="M36" s="340">
        <v>5</v>
      </c>
      <c r="N36" s="340">
        <v>8</v>
      </c>
      <c r="O36" s="340">
        <v>8</v>
      </c>
      <c r="P36" s="334">
        <v>38</v>
      </c>
    </row>
    <row r="37" spans="1:16" x14ac:dyDescent="0.3">
      <c r="A37" s="339">
        <v>33</v>
      </c>
      <c r="B37" s="340" t="s">
        <v>1049</v>
      </c>
      <c r="C37" s="340" t="s">
        <v>1050</v>
      </c>
      <c r="D37" s="340">
        <v>9</v>
      </c>
      <c r="E37" s="340">
        <v>4</v>
      </c>
      <c r="F37" s="340">
        <v>9</v>
      </c>
      <c r="G37" s="340">
        <v>5</v>
      </c>
      <c r="H37" s="340">
        <v>9</v>
      </c>
      <c r="I37" s="340">
        <v>5</v>
      </c>
      <c r="J37" s="340">
        <v>9</v>
      </c>
      <c r="K37" s="340">
        <v>5</v>
      </c>
      <c r="L37" s="340">
        <v>9</v>
      </c>
      <c r="M37" s="340">
        <v>4</v>
      </c>
      <c r="N37" s="340">
        <v>10</v>
      </c>
      <c r="O37" s="340">
        <v>10</v>
      </c>
      <c r="P37" s="334">
        <v>41</v>
      </c>
    </row>
    <row r="38" spans="1:16" x14ac:dyDescent="0.3">
      <c r="A38" s="339">
        <v>34</v>
      </c>
      <c r="B38" s="340" t="s">
        <v>1051</v>
      </c>
      <c r="C38" s="340" t="s">
        <v>1052</v>
      </c>
      <c r="D38" s="314">
        <v>9</v>
      </c>
      <c r="E38" s="340">
        <v>4</v>
      </c>
      <c r="F38" s="340">
        <v>9</v>
      </c>
      <c r="G38" s="340">
        <v>5</v>
      </c>
      <c r="H38" s="340">
        <v>9</v>
      </c>
      <c r="I38" s="340">
        <v>5</v>
      </c>
      <c r="J38" s="340">
        <v>9</v>
      </c>
      <c r="K38" s="340">
        <v>4</v>
      </c>
      <c r="L38" s="340">
        <v>9</v>
      </c>
      <c r="M38" s="340">
        <v>5</v>
      </c>
      <c r="N38" s="314">
        <v>9</v>
      </c>
      <c r="O38" s="314">
        <v>9</v>
      </c>
      <c r="P38" s="334">
        <v>35</v>
      </c>
    </row>
    <row r="39" spans="1:16" x14ac:dyDescent="0.3">
      <c r="A39" s="339">
        <v>35</v>
      </c>
      <c r="B39" s="340" t="s">
        <v>1053</v>
      </c>
      <c r="C39" s="340" t="s">
        <v>1054</v>
      </c>
      <c r="D39" s="340">
        <v>8</v>
      </c>
      <c r="E39" s="340">
        <v>4</v>
      </c>
      <c r="F39" s="340">
        <v>9</v>
      </c>
      <c r="G39" s="340">
        <v>4</v>
      </c>
      <c r="H39" s="340">
        <v>9</v>
      </c>
      <c r="I39" s="340">
        <v>4</v>
      </c>
      <c r="J39" s="340">
        <v>9</v>
      </c>
      <c r="K39" s="340">
        <v>5</v>
      </c>
      <c r="L39" s="340">
        <v>9</v>
      </c>
      <c r="M39" s="340">
        <v>4</v>
      </c>
      <c r="N39" s="340">
        <v>9</v>
      </c>
      <c r="O39" s="340">
        <v>9</v>
      </c>
      <c r="P39" s="334">
        <v>36</v>
      </c>
    </row>
    <row r="40" spans="1:16" x14ac:dyDescent="0.3">
      <c r="A40" s="339">
        <v>36</v>
      </c>
      <c r="B40" s="340" t="s">
        <v>1055</v>
      </c>
      <c r="C40" s="340" t="s">
        <v>1056</v>
      </c>
      <c r="D40" s="340">
        <v>7</v>
      </c>
      <c r="E40" s="340">
        <v>4</v>
      </c>
      <c r="F40" s="340">
        <v>9</v>
      </c>
      <c r="G40" s="340">
        <v>4</v>
      </c>
      <c r="H40" s="340">
        <v>9</v>
      </c>
      <c r="I40" s="340">
        <v>5</v>
      </c>
      <c r="J40" s="340">
        <v>9</v>
      </c>
      <c r="K40" s="340">
        <v>5</v>
      </c>
      <c r="L40" s="340">
        <v>9</v>
      </c>
      <c r="M40" s="340">
        <v>5</v>
      </c>
      <c r="N40" s="340">
        <v>8</v>
      </c>
      <c r="O40" s="340">
        <v>8</v>
      </c>
      <c r="P40" s="334">
        <v>42</v>
      </c>
    </row>
    <row r="41" spans="1:16" x14ac:dyDescent="0.3">
      <c r="A41" s="339">
        <v>37</v>
      </c>
      <c r="B41" s="340" t="s">
        <v>1057</v>
      </c>
      <c r="C41" s="340" t="s">
        <v>1058</v>
      </c>
      <c r="D41" s="340">
        <v>9</v>
      </c>
      <c r="E41" s="340">
        <v>5</v>
      </c>
      <c r="F41" s="340">
        <v>10</v>
      </c>
      <c r="G41" s="340">
        <v>5</v>
      </c>
      <c r="H41" s="340">
        <v>9</v>
      </c>
      <c r="I41" s="340">
        <v>5</v>
      </c>
      <c r="J41" s="340">
        <v>10</v>
      </c>
      <c r="K41" s="340">
        <v>4</v>
      </c>
      <c r="L41" s="340">
        <v>10</v>
      </c>
      <c r="M41" s="340">
        <v>5</v>
      </c>
      <c r="N41" s="340">
        <v>9</v>
      </c>
      <c r="O41" s="340">
        <v>10</v>
      </c>
      <c r="P41" s="334">
        <v>45</v>
      </c>
    </row>
    <row r="42" spans="1:16" x14ac:dyDescent="0.3">
      <c r="A42" s="339">
        <v>38</v>
      </c>
      <c r="B42" s="340" t="s">
        <v>1059</v>
      </c>
      <c r="C42" s="340" t="s">
        <v>1060</v>
      </c>
      <c r="D42" s="340">
        <v>9</v>
      </c>
      <c r="E42" s="340">
        <v>5</v>
      </c>
      <c r="F42" s="340">
        <v>10</v>
      </c>
      <c r="G42" s="340">
        <v>5</v>
      </c>
      <c r="H42" s="340">
        <v>10</v>
      </c>
      <c r="I42" s="340">
        <v>5</v>
      </c>
      <c r="J42" s="340">
        <v>10</v>
      </c>
      <c r="K42" s="340">
        <v>5</v>
      </c>
      <c r="L42" s="340">
        <v>10</v>
      </c>
      <c r="M42" s="340">
        <v>5</v>
      </c>
      <c r="N42" s="340">
        <v>8</v>
      </c>
      <c r="O42" s="340">
        <v>8</v>
      </c>
      <c r="P42" s="334">
        <v>47</v>
      </c>
    </row>
    <row r="43" spans="1:16" x14ac:dyDescent="0.3">
      <c r="A43" s="339">
        <v>39</v>
      </c>
      <c r="B43" s="340" t="s">
        <v>1061</v>
      </c>
      <c r="C43" s="340" t="s">
        <v>1062</v>
      </c>
      <c r="D43" s="340">
        <v>8</v>
      </c>
      <c r="E43" s="340">
        <v>5</v>
      </c>
      <c r="F43" s="340">
        <v>7</v>
      </c>
      <c r="G43" s="340">
        <v>5</v>
      </c>
      <c r="H43" s="340">
        <v>9</v>
      </c>
      <c r="I43" s="340">
        <v>5</v>
      </c>
      <c r="J43" s="340">
        <v>9</v>
      </c>
      <c r="K43" s="340">
        <v>5</v>
      </c>
      <c r="L43" s="340">
        <v>9</v>
      </c>
      <c r="M43" s="340">
        <v>5</v>
      </c>
      <c r="N43" s="340">
        <v>5</v>
      </c>
      <c r="O43" s="340">
        <v>8</v>
      </c>
      <c r="P43" s="334">
        <v>41</v>
      </c>
    </row>
    <row r="44" spans="1:16" x14ac:dyDescent="0.3">
      <c r="A44" s="339">
        <v>40</v>
      </c>
      <c r="B44" s="340" t="s">
        <v>1063</v>
      </c>
      <c r="C44" s="340" t="s">
        <v>1064</v>
      </c>
      <c r="D44" s="340">
        <v>8</v>
      </c>
      <c r="E44" s="340">
        <v>4</v>
      </c>
      <c r="F44" s="340">
        <v>6</v>
      </c>
      <c r="G44" s="340">
        <v>5</v>
      </c>
      <c r="H44" s="340">
        <v>8</v>
      </c>
      <c r="I44" s="340">
        <v>5</v>
      </c>
      <c r="J44" s="340">
        <v>8</v>
      </c>
      <c r="K44" s="340">
        <v>3</v>
      </c>
      <c r="L44" s="340">
        <v>8</v>
      </c>
      <c r="M44" s="340">
        <v>4</v>
      </c>
      <c r="N44" s="340">
        <v>5</v>
      </c>
      <c r="O44" s="340">
        <v>9</v>
      </c>
      <c r="P44" s="334">
        <v>35</v>
      </c>
    </row>
    <row r="45" spans="1:16" x14ac:dyDescent="0.3">
      <c r="A45" s="339">
        <v>41</v>
      </c>
      <c r="B45" s="340" t="s">
        <v>1065</v>
      </c>
      <c r="C45" s="340" t="s">
        <v>1066</v>
      </c>
      <c r="D45" s="340">
        <v>10</v>
      </c>
      <c r="E45" s="340">
        <v>5</v>
      </c>
      <c r="F45" s="340">
        <v>10</v>
      </c>
      <c r="G45" s="340">
        <v>5</v>
      </c>
      <c r="H45" s="340">
        <v>10</v>
      </c>
      <c r="I45" s="340">
        <v>5</v>
      </c>
      <c r="J45" s="340">
        <v>9</v>
      </c>
      <c r="K45" s="340">
        <v>5</v>
      </c>
      <c r="L45" s="340">
        <v>9</v>
      </c>
      <c r="M45" s="340">
        <v>5</v>
      </c>
      <c r="N45" s="340">
        <v>10</v>
      </c>
      <c r="O45" s="340">
        <v>10</v>
      </c>
      <c r="P45" s="334">
        <v>46</v>
      </c>
    </row>
    <row r="46" spans="1:16" x14ac:dyDescent="0.3">
      <c r="A46" s="339">
        <v>42</v>
      </c>
      <c r="B46" s="340" t="s">
        <v>1067</v>
      </c>
      <c r="C46" s="340" t="s">
        <v>1068</v>
      </c>
      <c r="D46" s="340">
        <v>10</v>
      </c>
      <c r="E46" s="340">
        <v>5</v>
      </c>
      <c r="F46" s="340">
        <v>10</v>
      </c>
      <c r="G46" s="340">
        <v>5</v>
      </c>
      <c r="H46" s="340">
        <v>10</v>
      </c>
      <c r="I46" s="340">
        <v>5</v>
      </c>
      <c r="J46" s="340">
        <v>10</v>
      </c>
      <c r="K46" s="340">
        <v>5</v>
      </c>
      <c r="L46" s="340">
        <v>10</v>
      </c>
      <c r="M46" s="340">
        <v>5</v>
      </c>
      <c r="N46" s="340">
        <v>9</v>
      </c>
      <c r="O46" s="340">
        <v>10</v>
      </c>
      <c r="P46" s="334">
        <v>45</v>
      </c>
    </row>
    <row r="47" spans="1:16" x14ac:dyDescent="0.3">
      <c r="A47" s="339">
        <v>43</v>
      </c>
      <c r="B47" s="340" t="s">
        <v>1069</v>
      </c>
      <c r="C47" s="340" t="s">
        <v>1070</v>
      </c>
      <c r="D47" s="340">
        <v>9</v>
      </c>
      <c r="E47" s="340">
        <v>4</v>
      </c>
      <c r="F47" s="340">
        <v>9</v>
      </c>
      <c r="G47" s="340">
        <v>5</v>
      </c>
      <c r="H47" s="340">
        <v>9</v>
      </c>
      <c r="I47" s="340">
        <v>4</v>
      </c>
      <c r="J47" s="340">
        <v>5</v>
      </c>
      <c r="K47" s="340">
        <v>4</v>
      </c>
      <c r="L47" s="340">
        <v>8</v>
      </c>
      <c r="M47" s="340">
        <v>4</v>
      </c>
      <c r="N47" s="340">
        <v>10</v>
      </c>
      <c r="O47" s="340">
        <v>9</v>
      </c>
      <c r="P47" s="334">
        <v>46</v>
      </c>
    </row>
    <row r="48" spans="1:16" x14ac:dyDescent="0.3">
      <c r="A48" s="339">
        <v>44</v>
      </c>
      <c r="B48" s="340" t="s">
        <v>1071</v>
      </c>
      <c r="C48" s="340" t="s">
        <v>1072</v>
      </c>
      <c r="D48" s="340">
        <v>9</v>
      </c>
      <c r="E48" s="340">
        <v>4</v>
      </c>
      <c r="F48" s="340">
        <v>9</v>
      </c>
      <c r="G48" s="340">
        <v>5</v>
      </c>
      <c r="H48" s="340">
        <v>9</v>
      </c>
      <c r="I48" s="340">
        <v>4</v>
      </c>
      <c r="J48" s="340">
        <v>5</v>
      </c>
      <c r="K48" s="340">
        <v>4</v>
      </c>
      <c r="L48" s="340">
        <v>7</v>
      </c>
      <c r="M48" s="340">
        <v>4</v>
      </c>
      <c r="N48" s="340">
        <v>10</v>
      </c>
      <c r="O48" s="340">
        <v>-1</v>
      </c>
      <c r="P48" s="334">
        <v>44</v>
      </c>
    </row>
    <row r="49" spans="1:16" x14ac:dyDescent="0.3">
      <c r="A49" s="339">
        <v>45</v>
      </c>
      <c r="B49" s="340" t="s">
        <v>1073</v>
      </c>
      <c r="C49" s="340" t="s">
        <v>1074</v>
      </c>
      <c r="D49" s="340">
        <v>8</v>
      </c>
      <c r="E49" s="340">
        <v>4</v>
      </c>
      <c r="F49" s="340">
        <v>9</v>
      </c>
      <c r="G49" s="340">
        <v>4</v>
      </c>
      <c r="H49" s="340">
        <v>8</v>
      </c>
      <c r="I49" s="340">
        <v>4</v>
      </c>
      <c r="J49" s="340">
        <v>9</v>
      </c>
      <c r="K49" s="340">
        <v>4</v>
      </c>
      <c r="L49" s="340">
        <v>9</v>
      </c>
      <c r="M49" s="340">
        <v>4</v>
      </c>
      <c r="N49" s="340">
        <v>8</v>
      </c>
      <c r="O49" s="340">
        <v>9</v>
      </c>
      <c r="P49" s="334">
        <v>42</v>
      </c>
    </row>
    <row r="50" spans="1:16" x14ac:dyDescent="0.3">
      <c r="A50" s="339">
        <v>46</v>
      </c>
      <c r="B50" s="340" t="s">
        <v>1075</v>
      </c>
      <c r="C50" s="340" t="s">
        <v>1076</v>
      </c>
      <c r="D50" s="340">
        <v>9</v>
      </c>
      <c r="E50" s="340">
        <v>4</v>
      </c>
      <c r="F50" s="340">
        <v>9</v>
      </c>
      <c r="G50" s="340">
        <v>5</v>
      </c>
      <c r="H50" s="340">
        <v>9</v>
      </c>
      <c r="I50" s="340">
        <v>4</v>
      </c>
      <c r="J50" s="340">
        <v>8</v>
      </c>
      <c r="K50" s="340">
        <v>4</v>
      </c>
      <c r="L50" s="340">
        <v>7</v>
      </c>
      <c r="M50" s="340">
        <v>4</v>
      </c>
      <c r="N50" s="340">
        <v>8</v>
      </c>
      <c r="O50" s="340">
        <v>8</v>
      </c>
      <c r="P50" s="334">
        <v>43</v>
      </c>
    </row>
    <row r="51" spans="1:16" x14ac:dyDescent="0.3">
      <c r="A51" s="339">
        <v>47</v>
      </c>
      <c r="B51" s="340" t="s">
        <v>1077</v>
      </c>
      <c r="C51" s="340" t="s">
        <v>1078</v>
      </c>
      <c r="D51" s="340">
        <v>9</v>
      </c>
      <c r="E51" s="340">
        <v>4</v>
      </c>
      <c r="F51" s="340">
        <v>9</v>
      </c>
      <c r="G51" s="340">
        <v>4</v>
      </c>
      <c r="H51" s="340">
        <v>9</v>
      </c>
      <c r="I51" s="340">
        <v>4</v>
      </c>
      <c r="J51" s="340">
        <v>8</v>
      </c>
      <c r="K51" s="340">
        <v>4</v>
      </c>
      <c r="L51" s="340">
        <v>7</v>
      </c>
      <c r="M51" s="340">
        <v>4</v>
      </c>
      <c r="N51" s="340">
        <v>7</v>
      </c>
      <c r="O51" s="340">
        <v>-1</v>
      </c>
      <c r="P51" s="334">
        <v>39</v>
      </c>
    </row>
    <row r="52" spans="1:16" x14ac:dyDescent="0.3">
      <c r="A52" s="339">
        <v>48</v>
      </c>
      <c r="B52" s="340" t="s">
        <v>1079</v>
      </c>
      <c r="C52" s="340" t="s">
        <v>1080</v>
      </c>
      <c r="D52" s="340">
        <v>9</v>
      </c>
      <c r="E52" s="340">
        <v>4</v>
      </c>
      <c r="F52" s="340">
        <v>9</v>
      </c>
      <c r="G52" s="340">
        <v>5</v>
      </c>
      <c r="H52" s="340">
        <v>9</v>
      </c>
      <c r="I52" s="340">
        <v>4</v>
      </c>
      <c r="J52" s="340">
        <v>8</v>
      </c>
      <c r="K52" s="340">
        <v>4</v>
      </c>
      <c r="L52" s="340">
        <v>7</v>
      </c>
      <c r="M52" s="340">
        <v>4</v>
      </c>
      <c r="N52" s="340">
        <v>9</v>
      </c>
      <c r="O52" s="340">
        <v>-1</v>
      </c>
      <c r="P52" s="334">
        <v>39</v>
      </c>
    </row>
    <row r="53" spans="1:16" x14ac:dyDescent="0.3">
      <c r="A53" s="339">
        <v>49</v>
      </c>
      <c r="B53" s="340" t="s">
        <v>1081</v>
      </c>
      <c r="C53" s="340" t="s">
        <v>1082</v>
      </c>
      <c r="D53" s="340">
        <v>8</v>
      </c>
      <c r="E53" s="340">
        <v>4</v>
      </c>
      <c r="F53" s="340">
        <v>7</v>
      </c>
      <c r="G53" s="340">
        <v>5</v>
      </c>
      <c r="H53" s="340">
        <v>9</v>
      </c>
      <c r="I53" s="340">
        <v>4</v>
      </c>
      <c r="J53" s="340">
        <v>8</v>
      </c>
      <c r="K53" s="340">
        <v>4</v>
      </c>
      <c r="L53" s="340">
        <v>7</v>
      </c>
      <c r="M53" s="340">
        <v>4</v>
      </c>
      <c r="N53" s="340">
        <v>5</v>
      </c>
      <c r="O53" s="340">
        <v>5</v>
      </c>
      <c r="P53" s="334">
        <v>36</v>
      </c>
    </row>
    <row r="54" spans="1:16" x14ac:dyDescent="0.3">
      <c r="A54" s="339">
        <v>50</v>
      </c>
      <c r="B54" s="340" t="s">
        <v>1083</v>
      </c>
      <c r="C54" s="340" t="s">
        <v>1084</v>
      </c>
      <c r="D54" s="340">
        <v>9</v>
      </c>
      <c r="E54" s="340">
        <v>4</v>
      </c>
      <c r="F54" s="340">
        <v>9</v>
      </c>
      <c r="G54" s="340">
        <v>4</v>
      </c>
      <c r="H54" s="340">
        <v>8</v>
      </c>
      <c r="I54" s="340">
        <v>4</v>
      </c>
      <c r="J54" s="340">
        <v>8</v>
      </c>
      <c r="K54" s="340">
        <v>4</v>
      </c>
      <c r="L54" s="340">
        <v>7</v>
      </c>
      <c r="M54" s="340">
        <v>4</v>
      </c>
      <c r="N54" s="340">
        <v>8</v>
      </c>
      <c r="O54" s="340">
        <v>8</v>
      </c>
      <c r="P54" s="334">
        <v>37</v>
      </c>
    </row>
    <row r="55" spans="1:16" x14ac:dyDescent="0.3">
      <c r="A55" s="339">
        <v>51</v>
      </c>
      <c r="B55" s="340" t="s">
        <v>1085</v>
      </c>
      <c r="C55" s="340" t="s">
        <v>1086</v>
      </c>
      <c r="D55" s="340">
        <v>8</v>
      </c>
      <c r="E55" s="340">
        <v>4</v>
      </c>
      <c r="F55" s="340">
        <v>8</v>
      </c>
      <c r="G55" s="340">
        <v>3</v>
      </c>
      <c r="H55" s="340">
        <v>8</v>
      </c>
      <c r="I55" s="340">
        <v>4</v>
      </c>
      <c r="J55" s="340">
        <v>8</v>
      </c>
      <c r="K55" s="340">
        <v>4</v>
      </c>
      <c r="L55" s="340">
        <v>8</v>
      </c>
      <c r="M55" s="340">
        <v>4</v>
      </c>
      <c r="N55" s="340">
        <v>5</v>
      </c>
      <c r="O55" s="340">
        <v>4</v>
      </c>
      <c r="P55" s="334">
        <v>33</v>
      </c>
    </row>
    <row r="56" spans="1:16" x14ac:dyDescent="0.3">
      <c r="A56" s="339">
        <v>52</v>
      </c>
      <c r="B56" s="340" t="s">
        <v>1087</v>
      </c>
      <c r="C56" s="340" t="s">
        <v>1088</v>
      </c>
      <c r="D56" s="340">
        <v>8</v>
      </c>
      <c r="E56" s="340">
        <v>4</v>
      </c>
      <c r="F56" s="340">
        <v>9</v>
      </c>
      <c r="G56" s="340">
        <v>4</v>
      </c>
      <c r="H56" s="340">
        <v>8</v>
      </c>
      <c r="I56" s="340">
        <v>4</v>
      </c>
      <c r="J56" s="340">
        <v>8</v>
      </c>
      <c r="K56" s="340">
        <v>4</v>
      </c>
      <c r="L56" s="340">
        <v>8</v>
      </c>
      <c r="M56" s="340">
        <v>4</v>
      </c>
      <c r="N56" s="340">
        <v>5</v>
      </c>
      <c r="O56" s="340">
        <v>3</v>
      </c>
      <c r="P56" s="334">
        <v>16</v>
      </c>
    </row>
    <row r="57" spans="1:16" x14ac:dyDescent="0.3">
      <c r="A57" s="339">
        <v>53</v>
      </c>
      <c r="B57" s="340" t="s">
        <v>1089</v>
      </c>
      <c r="C57" s="340" t="s">
        <v>1090</v>
      </c>
      <c r="D57" s="340">
        <v>9</v>
      </c>
      <c r="E57" s="340">
        <v>4</v>
      </c>
      <c r="F57" s="340">
        <v>9</v>
      </c>
      <c r="G57" s="340">
        <v>4</v>
      </c>
      <c r="H57" s="340">
        <v>8</v>
      </c>
      <c r="I57" s="340">
        <v>4</v>
      </c>
      <c r="J57" s="340">
        <v>8</v>
      </c>
      <c r="K57" s="340">
        <v>4</v>
      </c>
      <c r="L57" s="340">
        <v>8</v>
      </c>
      <c r="M57" s="340">
        <v>4</v>
      </c>
      <c r="N57" s="340">
        <v>5</v>
      </c>
      <c r="O57" s="340">
        <v>7</v>
      </c>
      <c r="P57" s="334">
        <v>34</v>
      </c>
    </row>
    <row r="58" spans="1:16" x14ac:dyDescent="0.3">
      <c r="A58" s="339">
        <v>54</v>
      </c>
      <c r="B58" s="340" t="s">
        <v>1091</v>
      </c>
      <c r="C58" s="340" t="s">
        <v>1092</v>
      </c>
      <c r="D58" s="314">
        <v>9</v>
      </c>
      <c r="E58" s="340">
        <v>4</v>
      </c>
      <c r="F58" s="314">
        <v>9</v>
      </c>
      <c r="G58" s="340">
        <v>4</v>
      </c>
      <c r="H58" s="314">
        <v>9</v>
      </c>
      <c r="I58" s="340">
        <v>4</v>
      </c>
      <c r="J58" s="314">
        <v>8</v>
      </c>
      <c r="K58" s="340">
        <v>4</v>
      </c>
      <c r="L58" s="314">
        <v>8</v>
      </c>
      <c r="M58" s="340">
        <v>4</v>
      </c>
      <c r="N58" s="314">
        <v>8</v>
      </c>
      <c r="O58" s="314">
        <v>-1</v>
      </c>
      <c r="P58" s="334">
        <v>36</v>
      </c>
    </row>
    <row r="59" spans="1:16" x14ac:dyDescent="0.3">
      <c r="A59" s="339">
        <v>55</v>
      </c>
      <c r="B59" s="340" t="s">
        <v>1093</v>
      </c>
      <c r="C59" s="340" t="s">
        <v>1094</v>
      </c>
      <c r="D59" s="340">
        <v>10</v>
      </c>
      <c r="E59" s="340">
        <v>4</v>
      </c>
      <c r="F59" s="340">
        <v>9</v>
      </c>
      <c r="G59" s="340">
        <v>5</v>
      </c>
      <c r="H59" s="340">
        <v>10</v>
      </c>
      <c r="I59" s="340">
        <v>5</v>
      </c>
      <c r="J59" s="340">
        <v>10</v>
      </c>
      <c r="K59" s="340">
        <v>4</v>
      </c>
      <c r="L59" s="340">
        <v>9</v>
      </c>
      <c r="M59" s="340">
        <v>4</v>
      </c>
      <c r="N59" s="340">
        <v>8</v>
      </c>
      <c r="O59" s="340">
        <v>9</v>
      </c>
      <c r="P59" s="334">
        <v>44</v>
      </c>
    </row>
    <row r="60" spans="1:16" x14ac:dyDescent="0.3">
      <c r="A60" s="339">
        <v>56</v>
      </c>
      <c r="B60" s="340" t="s">
        <v>1095</v>
      </c>
      <c r="C60" s="340" t="s">
        <v>1096</v>
      </c>
      <c r="D60" s="340">
        <v>8</v>
      </c>
      <c r="E60" s="340">
        <v>4</v>
      </c>
      <c r="F60" s="340">
        <v>7</v>
      </c>
      <c r="G60" s="340">
        <v>4</v>
      </c>
      <c r="H60" s="340">
        <v>8</v>
      </c>
      <c r="I60" s="340">
        <v>4</v>
      </c>
      <c r="J60" s="340">
        <v>7</v>
      </c>
      <c r="K60" s="340">
        <v>4</v>
      </c>
      <c r="L60" s="340">
        <v>7</v>
      </c>
      <c r="M60" s="340">
        <v>4</v>
      </c>
      <c r="N60" s="340">
        <v>5</v>
      </c>
      <c r="O60" s="340">
        <v>6</v>
      </c>
      <c r="P60" s="334">
        <v>31</v>
      </c>
    </row>
    <row r="61" spans="1:16" x14ac:dyDescent="0.3">
      <c r="A61" s="339">
        <v>57</v>
      </c>
      <c r="B61" s="340" t="s">
        <v>1097</v>
      </c>
      <c r="C61" s="340" t="s">
        <v>1098</v>
      </c>
      <c r="D61" s="340">
        <v>9</v>
      </c>
      <c r="E61" s="340">
        <v>4</v>
      </c>
      <c r="F61" s="340">
        <v>7</v>
      </c>
      <c r="G61" s="340">
        <v>4</v>
      </c>
      <c r="H61" s="340">
        <v>9</v>
      </c>
      <c r="I61" s="340">
        <v>4</v>
      </c>
      <c r="J61" s="340">
        <v>8</v>
      </c>
      <c r="K61" s="340">
        <v>4</v>
      </c>
      <c r="L61" s="340">
        <v>8</v>
      </c>
      <c r="M61" s="340">
        <v>4</v>
      </c>
      <c r="N61" s="340">
        <v>8</v>
      </c>
      <c r="O61" s="340">
        <v>10</v>
      </c>
      <c r="P61" s="334">
        <v>46</v>
      </c>
    </row>
    <row r="62" spans="1:16" x14ac:dyDescent="0.3">
      <c r="A62" s="339">
        <v>58</v>
      </c>
      <c r="B62" s="340" t="s">
        <v>1099</v>
      </c>
      <c r="C62" s="341" t="s">
        <v>1100</v>
      </c>
      <c r="D62" s="340">
        <v>10</v>
      </c>
      <c r="E62" s="340">
        <v>4</v>
      </c>
      <c r="F62" s="340">
        <v>9</v>
      </c>
      <c r="G62" s="340">
        <v>4</v>
      </c>
      <c r="H62" s="340">
        <v>8</v>
      </c>
      <c r="I62" s="340">
        <v>4</v>
      </c>
      <c r="J62" s="340">
        <v>8</v>
      </c>
      <c r="K62" s="340">
        <v>4</v>
      </c>
      <c r="L62" s="340">
        <v>8</v>
      </c>
      <c r="M62" s="340">
        <v>4</v>
      </c>
      <c r="N62" s="340">
        <v>5</v>
      </c>
      <c r="O62" s="340">
        <v>1</v>
      </c>
      <c r="P62" s="334">
        <v>26</v>
      </c>
    </row>
    <row r="63" spans="1:16" x14ac:dyDescent="0.3">
      <c r="A63" s="339">
        <v>59</v>
      </c>
      <c r="B63" s="340" t="s">
        <v>1101</v>
      </c>
      <c r="C63" s="342" t="s">
        <v>1102</v>
      </c>
      <c r="D63" s="340">
        <v>8</v>
      </c>
      <c r="E63" s="340">
        <v>3</v>
      </c>
      <c r="F63" s="340">
        <v>0</v>
      </c>
      <c r="G63" s="340">
        <v>0</v>
      </c>
      <c r="H63" s="340">
        <v>0</v>
      </c>
      <c r="I63" s="340">
        <v>0</v>
      </c>
      <c r="J63" s="340">
        <v>0</v>
      </c>
      <c r="K63" s="340">
        <v>0</v>
      </c>
      <c r="L63" s="340">
        <v>0</v>
      </c>
      <c r="M63" s="340">
        <v>0</v>
      </c>
      <c r="N63" s="340">
        <v>3</v>
      </c>
      <c r="O63" s="340">
        <v>-1</v>
      </c>
      <c r="P63" s="334">
        <v>-1</v>
      </c>
    </row>
    <row r="64" spans="1:16" x14ac:dyDescent="0.3">
      <c r="A64" s="339">
        <v>60</v>
      </c>
      <c r="B64" s="340" t="s">
        <v>1103</v>
      </c>
      <c r="C64" s="341" t="s">
        <v>1104</v>
      </c>
      <c r="D64" s="343">
        <v>10</v>
      </c>
      <c r="E64" s="340">
        <v>3</v>
      </c>
      <c r="F64" s="343">
        <v>9</v>
      </c>
      <c r="G64" s="340">
        <v>3</v>
      </c>
      <c r="H64" s="343">
        <v>8</v>
      </c>
      <c r="I64" s="340">
        <v>5</v>
      </c>
      <c r="J64" s="343">
        <v>8</v>
      </c>
      <c r="K64" s="340">
        <v>4</v>
      </c>
      <c r="L64" s="343">
        <v>8</v>
      </c>
      <c r="M64" s="340">
        <v>4</v>
      </c>
      <c r="N64" s="343">
        <v>4</v>
      </c>
      <c r="O64" s="343">
        <v>4</v>
      </c>
      <c r="P64" s="334">
        <v>32</v>
      </c>
    </row>
    <row r="65" spans="1:16" x14ac:dyDescent="0.3">
      <c r="A65" s="339">
        <v>61</v>
      </c>
      <c r="B65" s="340" t="s">
        <v>1105</v>
      </c>
      <c r="C65" s="342" t="s">
        <v>1106</v>
      </c>
      <c r="D65" s="314">
        <v>10</v>
      </c>
      <c r="E65" s="340">
        <v>4</v>
      </c>
      <c r="F65" s="314">
        <v>9</v>
      </c>
      <c r="G65" s="340">
        <v>4</v>
      </c>
      <c r="H65" s="314">
        <v>9</v>
      </c>
      <c r="I65" s="340">
        <v>4</v>
      </c>
      <c r="J65" s="314">
        <v>8</v>
      </c>
      <c r="K65" s="340">
        <v>4</v>
      </c>
      <c r="L65" s="314">
        <v>8</v>
      </c>
      <c r="M65" s="340">
        <v>4</v>
      </c>
      <c r="N65" s="314">
        <v>8</v>
      </c>
      <c r="O65" s="314">
        <v>9</v>
      </c>
      <c r="P65" s="334">
        <v>43</v>
      </c>
    </row>
    <row r="66" spans="1:16" x14ac:dyDescent="0.3">
      <c r="A66" s="339">
        <v>62</v>
      </c>
      <c r="B66" s="340" t="s">
        <v>1107</v>
      </c>
      <c r="C66" s="341" t="s">
        <v>1108</v>
      </c>
      <c r="D66" s="340">
        <v>9</v>
      </c>
      <c r="E66" s="340">
        <v>4</v>
      </c>
      <c r="F66" s="340">
        <v>9</v>
      </c>
      <c r="G66" s="340">
        <v>4</v>
      </c>
      <c r="H66" s="340">
        <v>8</v>
      </c>
      <c r="I66" s="340">
        <v>5</v>
      </c>
      <c r="J66" s="340">
        <v>8</v>
      </c>
      <c r="K66" s="340">
        <v>4</v>
      </c>
      <c r="L66" s="340">
        <v>8</v>
      </c>
      <c r="M66" s="340">
        <v>4</v>
      </c>
      <c r="N66" s="340">
        <v>7</v>
      </c>
      <c r="O66" s="340">
        <v>-1</v>
      </c>
      <c r="P66" s="334">
        <v>13</v>
      </c>
    </row>
    <row r="67" spans="1:16" x14ac:dyDescent="0.3">
      <c r="A67" s="339">
        <v>63</v>
      </c>
      <c r="B67" s="340" t="s">
        <v>1109</v>
      </c>
      <c r="C67" s="342" t="s">
        <v>1110</v>
      </c>
      <c r="D67" s="340">
        <v>9</v>
      </c>
      <c r="E67" s="340">
        <v>4</v>
      </c>
      <c r="F67" s="340">
        <v>9</v>
      </c>
      <c r="G67" s="340">
        <v>4</v>
      </c>
      <c r="H67" s="340">
        <v>9</v>
      </c>
      <c r="I67" s="340">
        <v>5</v>
      </c>
      <c r="J67" s="340">
        <v>8</v>
      </c>
      <c r="K67" s="340">
        <v>4</v>
      </c>
      <c r="L67" s="340">
        <v>8</v>
      </c>
      <c r="M67" s="340">
        <v>4</v>
      </c>
      <c r="N67" s="340">
        <v>-1</v>
      </c>
      <c r="O67" s="340">
        <v>9</v>
      </c>
      <c r="P67" s="334">
        <v>11</v>
      </c>
    </row>
    <row r="68" spans="1:16" x14ac:dyDescent="0.3">
      <c r="A68" s="344"/>
      <c r="B68" s="344"/>
      <c r="C68" s="344"/>
      <c r="D68" s="344"/>
      <c r="E68" s="344"/>
      <c r="F68" s="344"/>
      <c r="G68" s="344"/>
      <c r="H68" s="344"/>
      <c r="I68" s="344"/>
      <c r="J68" s="344"/>
      <c r="K68" s="344"/>
      <c r="L68" s="344"/>
      <c r="M68" s="344"/>
      <c r="N68" s="344"/>
      <c r="O68" s="344"/>
      <c r="P68" s="344"/>
    </row>
    <row r="69" spans="1:16" x14ac:dyDescent="0.3">
      <c r="A69" s="344"/>
      <c r="B69" s="344"/>
      <c r="C69" s="344"/>
      <c r="D69" s="344"/>
      <c r="E69" s="344"/>
      <c r="F69" s="344"/>
      <c r="G69" s="344"/>
      <c r="H69" s="344"/>
      <c r="I69" s="344"/>
      <c r="J69" s="344"/>
      <c r="K69" s="344"/>
      <c r="L69" s="344"/>
      <c r="M69" s="344"/>
      <c r="N69" s="344"/>
      <c r="O69" s="344"/>
      <c r="P69" s="344"/>
    </row>
    <row r="70" spans="1:16" x14ac:dyDescent="0.3">
      <c r="A70" s="344"/>
      <c r="B70" s="344"/>
      <c r="C70" s="344"/>
      <c r="D70" s="344"/>
      <c r="E70" s="344"/>
      <c r="F70" s="344"/>
      <c r="G70" s="344"/>
      <c r="H70" s="344"/>
      <c r="I70" s="344"/>
      <c r="J70" s="344"/>
      <c r="K70" s="344"/>
      <c r="L70" s="344"/>
      <c r="M70" s="344"/>
      <c r="N70" s="344"/>
      <c r="O70" s="344"/>
      <c r="P70" s="344"/>
    </row>
    <row r="71" spans="1:16" x14ac:dyDescent="0.3">
      <c r="A71" s="344"/>
      <c r="B71" s="344"/>
      <c r="C71" s="344"/>
      <c r="D71" s="344"/>
      <c r="E71" s="344"/>
      <c r="F71" s="344"/>
      <c r="G71" s="344"/>
      <c r="H71" s="344"/>
      <c r="I71" s="344"/>
      <c r="J71" s="344"/>
      <c r="K71" s="344"/>
      <c r="L71" s="344"/>
      <c r="M71" s="344"/>
      <c r="N71" s="344"/>
      <c r="O71" s="344"/>
      <c r="P71" s="344"/>
    </row>
    <row r="72" spans="1:16" x14ac:dyDescent="0.3">
      <c r="A72" s="344"/>
      <c r="B72" s="344"/>
      <c r="C72" s="344"/>
      <c r="D72" s="344"/>
      <c r="E72" s="344"/>
      <c r="F72" s="344"/>
      <c r="G72" s="344"/>
      <c r="H72" s="344"/>
      <c r="I72" s="344"/>
      <c r="J72" s="344"/>
      <c r="K72" s="344"/>
      <c r="L72" s="344"/>
      <c r="M72" s="344"/>
      <c r="N72" s="344"/>
      <c r="O72" s="344"/>
      <c r="P72" s="344"/>
    </row>
    <row r="73" spans="1:16" x14ac:dyDescent="0.3">
      <c r="A73" s="344"/>
      <c r="B73" s="344"/>
      <c r="C73" s="344"/>
      <c r="D73" s="344"/>
      <c r="E73" s="344"/>
      <c r="F73" s="344"/>
      <c r="G73" s="344"/>
      <c r="H73" s="344"/>
      <c r="I73" s="344"/>
      <c r="J73" s="344"/>
      <c r="K73" s="344"/>
      <c r="L73" s="344"/>
      <c r="M73" s="344"/>
      <c r="N73" s="344"/>
      <c r="O73" s="344"/>
      <c r="P73" s="344"/>
    </row>
    <row r="74" spans="1:16" x14ac:dyDescent="0.3">
      <c r="A74" s="344"/>
      <c r="B74" s="344"/>
      <c r="C74" s="344"/>
      <c r="D74" s="344"/>
      <c r="E74" s="344"/>
      <c r="F74" s="344"/>
      <c r="G74" s="344"/>
      <c r="H74" s="344"/>
      <c r="I74" s="344"/>
      <c r="J74" s="344"/>
      <c r="K74" s="344"/>
      <c r="L74" s="344"/>
      <c r="M74" s="344"/>
      <c r="N74" s="344"/>
      <c r="O74" s="344"/>
      <c r="P74" s="344"/>
    </row>
    <row r="75" spans="1:16" x14ac:dyDescent="0.3">
      <c r="A75" s="344"/>
      <c r="B75" s="344"/>
      <c r="C75" s="344"/>
      <c r="D75" s="344"/>
      <c r="E75" s="344"/>
      <c r="F75" s="344"/>
      <c r="G75" s="344"/>
      <c r="H75" s="344"/>
      <c r="I75" s="344"/>
      <c r="J75" s="344"/>
      <c r="K75" s="344"/>
      <c r="L75" s="344"/>
      <c r="M75" s="344"/>
      <c r="N75" s="344"/>
      <c r="O75" s="344"/>
      <c r="P75" s="344"/>
    </row>
    <row r="76" spans="1:16" x14ac:dyDescent="0.3">
      <c r="A76" s="344"/>
      <c r="B76" s="344"/>
      <c r="C76" s="344"/>
      <c r="D76" s="344"/>
      <c r="E76" s="344"/>
      <c r="F76" s="344"/>
      <c r="G76" s="344"/>
      <c r="H76" s="344"/>
      <c r="I76" s="344"/>
      <c r="J76" s="344"/>
      <c r="K76" s="344"/>
      <c r="L76" s="344"/>
      <c r="M76" s="344"/>
      <c r="N76" s="344"/>
      <c r="O76" s="344"/>
      <c r="P76" s="344"/>
    </row>
    <row r="77" spans="1:16" x14ac:dyDescent="0.3">
      <c r="A77" s="344"/>
      <c r="B77" s="344"/>
      <c r="C77" s="344"/>
      <c r="D77" s="344"/>
      <c r="E77" s="344"/>
      <c r="F77" s="344"/>
      <c r="G77" s="344"/>
      <c r="H77" s="344"/>
      <c r="I77" s="344"/>
      <c r="J77" s="344"/>
      <c r="K77" s="344"/>
      <c r="L77" s="344"/>
      <c r="M77" s="344"/>
      <c r="N77" s="344"/>
      <c r="O77" s="344"/>
      <c r="P77" s="344"/>
    </row>
    <row r="78" spans="1:16" x14ac:dyDescent="0.3">
      <c r="A78" s="344"/>
      <c r="B78" s="344"/>
      <c r="C78" s="344"/>
      <c r="D78" s="344"/>
      <c r="E78" s="344"/>
      <c r="F78" s="344"/>
      <c r="G78" s="344"/>
      <c r="H78" s="344"/>
      <c r="I78" s="344"/>
      <c r="J78" s="344"/>
      <c r="K78" s="344"/>
      <c r="L78" s="344"/>
      <c r="M78" s="344"/>
      <c r="N78" s="344"/>
      <c r="O78" s="344"/>
      <c r="P78" s="344"/>
    </row>
    <row r="79" spans="1:16" x14ac:dyDescent="0.3">
      <c r="A79" s="344"/>
      <c r="B79" s="344"/>
      <c r="C79" s="344"/>
      <c r="D79" s="344"/>
      <c r="E79" s="344"/>
      <c r="F79" s="344"/>
      <c r="G79" s="344"/>
      <c r="H79" s="344"/>
      <c r="I79" s="344"/>
      <c r="J79" s="344"/>
      <c r="K79" s="344"/>
      <c r="L79" s="344"/>
      <c r="M79" s="344"/>
      <c r="N79" s="344"/>
      <c r="O79" s="344"/>
      <c r="P79" s="344"/>
    </row>
    <row r="80" spans="1:16" x14ac:dyDescent="0.3">
      <c r="A80" s="344"/>
      <c r="B80" s="344"/>
      <c r="C80" s="344"/>
      <c r="D80" s="344"/>
      <c r="E80" s="344"/>
      <c r="F80" s="344"/>
      <c r="G80" s="344"/>
      <c r="H80" s="344"/>
      <c r="I80" s="344"/>
      <c r="J80" s="344"/>
      <c r="K80" s="344"/>
      <c r="L80" s="344"/>
      <c r="M80" s="344"/>
      <c r="N80" s="344"/>
      <c r="O80" s="344"/>
      <c r="P80" s="344"/>
    </row>
    <row r="81" spans="4:14" x14ac:dyDescent="0.3">
      <c r="D81" s="344"/>
      <c r="E81" s="344"/>
      <c r="F81" s="344"/>
      <c r="G81" s="344"/>
      <c r="H81" s="344"/>
      <c r="I81" s="344"/>
      <c r="J81" s="344"/>
      <c r="K81" s="344"/>
      <c r="L81" s="344"/>
      <c r="M81" s="344"/>
      <c r="N81" s="344"/>
    </row>
    <row r="82" spans="4:14" x14ac:dyDescent="0.3">
      <c r="D82" s="344"/>
      <c r="E82" s="344"/>
      <c r="F82" s="344"/>
      <c r="G82" s="344"/>
      <c r="H82" s="344"/>
      <c r="I82" s="344"/>
      <c r="J82" s="344"/>
      <c r="K82" s="344"/>
      <c r="L82" s="344"/>
      <c r="M82" s="344"/>
      <c r="N82" s="344"/>
    </row>
    <row r="83" spans="4:14" x14ac:dyDescent="0.3">
      <c r="D83" s="344"/>
      <c r="E83" s="344"/>
      <c r="F83" s="344"/>
      <c r="G83" s="344"/>
      <c r="H83" s="344"/>
      <c r="I83" s="344"/>
      <c r="J83" s="344"/>
      <c r="K83" s="344"/>
      <c r="L83" s="344"/>
      <c r="M83" s="344"/>
      <c r="N83" s="344"/>
    </row>
    <row r="84" spans="4:14" x14ac:dyDescent="0.3">
      <c r="D84" s="344"/>
      <c r="E84" s="344"/>
      <c r="F84" s="344"/>
      <c r="G84" s="344"/>
      <c r="H84" s="344"/>
      <c r="I84" s="344"/>
      <c r="J84" s="344"/>
      <c r="K84" s="344"/>
      <c r="L84" s="344"/>
      <c r="M84" s="344"/>
      <c r="N84" s="344"/>
    </row>
    <row r="85" spans="4:14" x14ac:dyDescent="0.3">
      <c r="D85" s="344"/>
      <c r="E85" s="344"/>
      <c r="F85" s="344"/>
      <c r="G85" s="344"/>
      <c r="H85" s="344"/>
      <c r="I85" s="344"/>
      <c r="J85" s="344"/>
      <c r="K85" s="344"/>
      <c r="L85" s="344"/>
      <c r="M85" s="344"/>
      <c r="N85" s="344"/>
    </row>
    <row r="86" spans="4:14" x14ac:dyDescent="0.3">
      <c r="D86" s="344"/>
      <c r="E86" s="344"/>
      <c r="F86" s="344"/>
      <c r="G86" s="344"/>
      <c r="H86" s="344"/>
      <c r="I86" s="344"/>
      <c r="J86" s="344"/>
      <c r="K86" s="344"/>
      <c r="L86" s="344"/>
      <c r="M86" s="344"/>
      <c r="N86" s="344"/>
    </row>
    <row r="87" spans="4:14" x14ac:dyDescent="0.3">
      <c r="D87" s="344"/>
      <c r="E87" s="344"/>
      <c r="F87" s="344"/>
      <c r="G87" s="344"/>
      <c r="H87" s="344"/>
      <c r="I87" s="344"/>
      <c r="J87" s="344"/>
      <c r="K87" s="344"/>
      <c r="L87" s="344"/>
      <c r="M87" s="344"/>
      <c r="N87" s="344"/>
    </row>
    <row r="88" spans="4:14" x14ac:dyDescent="0.3">
      <c r="D88" s="344"/>
      <c r="E88" s="344"/>
      <c r="F88" s="344"/>
      <c r="G88" s="344"/>
      <c r="H88" s="344"/>
      <c r="I88" s="344"/>
      <c r="J88" s="344"/>
      <c r="K88" s="344"/>
      <c r="L88" s="344"/>
      <c r="M88" s="344"/>
      <c r="N88" s="344"/>
    </row>
    <row r="89" spans="4:14" x14ac:dyDescent="0.3">
      <c r="D89" s="344"/>
      <c r="E89" s="344"/>
      <c r="F89" s="344"/>
      <c r="G89" s="344"/>
      <c r="H89" s="344"/>
      <c r="I89" s="344"/>
      <c r="J89" s="344"/>
      <c r="K89" s="344"/>
      <c r="L89" s="344"/>
      <c r="M89" s="344"/>
      <c r="N89" s="344"/>
    </row>
    <row r="90" spans="4:14" x14ac:dyDescent="0.3">
      <c r="D90" s="344"/>
      <c r="E90" s="344"/>
      <c r="F90" s="344"/>
      <c r="G90" s="344"/>
      <c r="H90" s="344"/>
      <c r="I90" s="344"/>
      <c r="J90" s="344"/>
      <c r="K90" s="344"/>
      <c r="L90" s="344"/>
      <c r="M90" s="344"/>
      <c r="N90" s="344"/>
    </row>
    <row r="91" spans="4:14" x14ac:dyDescent="0.3">
      <c r="D91" s="344"/>
      <c r="E91" s="344"/>
      <c r="F91" s="344"/>
      <c r="G91" s="344"/>
      <c r="H91" s="344"/>
      <c r="I91" s="344"/>
      <c r="J91" s="344"/>
      <c r="K91" s="344"/>
      <c r="L91" s="344"/>
      <c r="M91" s="344"/>
      <c r="N91" s="344"/>
    </row>
    <row r="92" spans="4:14" x14ac:dyDescent="0.3">
      <c r="D92" s="344"/>
      <c r="E92" s="344"/>
      <c r="F92" s="344"/>
      <c r="G92" s="344"/>
      <c r="H92" s="344"/>
      <c r="I92" s="344"/>
      <c r="J92" s="344"/>
      <c r="K92" s="344"/>
      <c r="L92" s="344"/>
      <c r="M92" s="344"/>
      <c r="N92" s="344"/>
    </row>
    <row r="93" spans="4:14" x14ac:dyDescent="0.3">
      <c r="D93" s="344"/>
      <c r="E93" s="344"/>
      <c r="F93" s="344"/>
      <c r="G93" s="344"/>
      <c r="H93" s="344"/>
      <c r="I93" s="344"/>
      <c r="J93" s="344"/>
      <c r="K93" s="344"/>
      <c r="L93" s="344"/>
      <c r="M93" s="344"/>
      <c r="N93" s="344"/>
    </row>
    <row r="94" spans="4:14" x14ac:dyDescent="0.3">
      <c r="D94" s="344"/>
      <c r="E94" s="344"/>
      <c r="F94" s="344"/>
      <c r="G94" s="344"/>
      <c r="H94" s="344"/>
      <c r="I94" s="344"/>
      <c r="J94" s="344"/>
      <c r="K94" s="344"/>
      <c r="L94" s="344"/>
      <c r="M94" s="344"/>
      <c r="N94" s="344"/>
    </row>
    <row r="95" spans="4:14" x14ac:dyDescent="0.3">
      <c r="D95" s="344"/>
      <c r="E95" s="344"/>
      <c r="F95" s="344"/>
      <c r="G95" s="344"/>
      <c r="H95" s="344"/>
      <c r="I95" s="344"/>
      <c r="J95" s="344"/>
      <c r="K95" s="344"/>
      <c r="L95" s="344"/>
      <c r="M95" s="344"/>
      <c r="N95" s="344"/>
    </row>
    <row r="96" spans="4:14" x14ac:dyDescent="0.3">
      <c r="D96" s="344"/>
      <c r="E96" s="344"/>
      <c r="F96" s="344"/>
      <c r="G96" s="344"/>
      <c r="H96" s="344"/>
      <c r="I96" s="344"/>
      <c r="J96" s="344"/>
      <c r="K96" s="344"/>
      <c r="L96" s="344"/>
      <c r="M96" s="344"/>
      <c r="N96" s="344"/>
    </row>
    <row r="97" spans="4:14" x14ac:dyDescent="0.3">
      <c r="D97" s="344"/>
      <c r="E97" s="344"/>
      <c r="F97" s="344"/>
      <c r="G97" s="344"/>
      <c r="H97" s="344"/>
      <c r="I97" s="344"/>
      <c r="J97" s="344"/>
      <c r="K97" s="344"/>
      <c r="L97" s="344"/>
      <c r="M97" s="344"/>
      <c r="N97" s="344"/>
    </row>
    <row r="98" spans="4:14" x14ac:dyDescent="0.3">
      <c r="D98" s="344"/>
      <c r="E98" s="344"/>
      <c r="F98" s="344"/>
      <c r="G98" s="344"/>
      <c r="H98" s="344"/>
      <c r="I98" s="344"/>
      <c r="J98" s="344"/>
      <c r="K98" s="344"/>
      <c r="L98" s="344"/>
      <c r="M98" s="344"/>
      <c r="N98" s="344"/>
    </row>
    <row r="99" spans="4:14" x14ac:dyDescent="0.3">
      <c r="D99" s="344"/>
      <c r="E99" s="344"/>
      <c r="F99" s="344"/>
      <c r="G99" s="344"/>
      <c r="H99" s="344"/>
      <c r="I99" s="344"/>
      <c r="J99" s="344"/>
      <c r="K99" s="344"/>
      <c r="L99" s="344"/>
      <c r="M99" s="344"/>
      <c r="N99" s="344"/>
    </row>
    <row r="100" spans="4:14" x14ac:dyDescent="0.3">
      <c r="D100" s="344"/>
      <c r="E100" s="344"/>
      <c r="F100" s="344"/>
      <c r="G100" s="344"/>
      <c r="H100" s="344"/>
      <c r="I100" s="344"/>
      <c r="J100" s="344"/>
      <c r="K100" s="344"/>
      <c r="L100" s="344"/>
      <c r="M100" s="344"/>
      <c r="N100" s="344"/>
    </row>
    <row r="101" spans="4:14" x14ac:dyDescent="0.3">
      <c r="D101" s="344"/>
      <c r="E101" s="344"/>
      <c r="F101" s="344"/>
      <c r="G101" s="344"/>
      <c r="H101" s="344"/>
      <c r="I101" s="344"/>
      <c r="J101" s="344"/>
      <c r="K101" s="344"/>
      <c r="L101" s="344"/>
      <c r="M101" s="344"/>
      <c r="N101" s="344"/>
    </row>
  </sheetData>
  <mergeCells count="9">
    <mergeCell ref="A1:P1"/>
    <mergeCell ref="D2:E2"/>
    <mergeCell ref="F2:G2"/>
    <mergeCell ref="H2:I2"/>
    <mergeCell ref="J2:K2"/>
    <mergeCell ref="L2:M2"/>
    <mergeCell ref="N2:N3"/>
    <mergeCell ref="O2:O3"/>
    <mergeCell ref="P2:P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8FF71-C337-4B7E-8DF1-55A3F8409FF6}">
  <dimension ref="A1:S72"/>
  <sheetViews>
    <sheetView workbookViewId="0">
      <selection activeCell="U8" sqref="U8"/>
    </sheetView>
  </sheetViews>
  <sheetFormatPr defaultRowHeight="14.4" x14ac:dyDescent="0.3"/>
  <cols>
    <col min="1" max="1" width="4.44140625" style="307" customWidth="1"/>
    <col min="2" max="2" width="5.33203125" style="308" bestFit="1" customWidth="1"/>
    <col min="3" max="3" width="12.6640625" style="308" customWidth="1"/>
    <col min="4" max="4" width="9.5546875" style="308" customWidth="1"/>
    <col min="5" max="5" width="9" style="308" customWidth="1"/>
    <col min="6" max="7" width="8.88671875" style="308"/>
    <col min="8" max="8" width="8.44140625" style="308" customWidth="1"/>
    <col min="9" max="9" width="11.109375" style="307" bestFit="1" customWidth="1"/>
    <col min="10" max="10" width="8.88671875" style="307"/>
    <col min="11" max="11" width="11.44140625" style="307" customWidth="1"/>
    <col min="12" max="12" width="10.109375" style="307" bestFit="1" customWidth="1"/>
    <col min="13" max="13" width="10.109375" style="307" customWidth="1"/>
    <col min="14" max="14" width="12" style="307" customWidth="1"/>
    <col min="15" max="15" width="5.5546875" style="307" bestFit="1" customWidth="1"/>
    <col min="16" max="16" width="7.5546875" style="307" bestFit="1" customWidth="1"/>
    <col min="17" max="17" width="7" style="307" customWidth="1"/>
    <col min="18" max="18" width="10.109375" style="307" customWidth="1"/>
    <col min="19" max="19" width="8.88671875" style="307"/>
  </cols>
  <sheetData>
    <row r="1" spans="1:18" ht="21" x14ac:dyDescent="0.3">
      <c r="A1" s="418" t="s">
        <v>954</v>
      </c>
      <c r="B1" s="418"/>
      <c r="C1" s="418"/>
      <c r="D1" s="418"/>
      <c r="E1" s="418"/>
      <c r="F1" s="418"/>
      <c r="G1" s="418"/>
      <c r="H1" s="418"/>
      <c r="I1" s="418"/>
      <c r="J1" s="279"/>
    </row>
    <row r="2" spans="1:18" ht="21" x14ac:dyDescent="0.3">
      <c r="A2" s="418" t="s">
        <v>955</v>
      </c>
      <c r="B2" s="418"/>
      <c r="C2" s="418"/>
      <c r="D2" s="418"/>
      <c r="E2" s="418"/>
      <c r="F2" s="418"/>
      <c r="G2" s="418"/>
      <c r="H2" s="418"/>
      <c r="I2" s="418"/>
      <c r="J2" s="279"/>
    </row>
    <row r="3" spans="1:18" x14ac:dyDescent="0.3">
      <c r="A3" s="419" t="s">
        <v>956</v>
      </c>
      <c r="B3" s="419"/>
      <c r="C3" s="419"/>
      <c r="D3" s="419"/>
      <c r="E3" s="419"/>
      <c r="F3" s="419"/>
      <c r="G3" s="419"/>
      <c r="H3" s="419"/>
      <c r="I3" s="419"/>
      <c r="J3" s="280"/>
      <c r="K3" s="420"/>
      <c r="L3" s="420"/>
      <c r="M3" s="420"/>
      <c r="N3" s="420"/>
      <c r="O3" s="420"/>
      <c r="P3" s="420"/>
    </row>
    <row r="4" spans="1:18" ht="18" x14ac:dyDescent="0.35">
      <c r="A4" s="410" t="s">
        <v>957</v>
      </c>
      <c r="B4" s="410"/>
      <c r="C4" s="410"/>
      <c r="D4" s="410"/>
      <c r="E4" s="433" t="s">
        <v>1111</v>
      </c>
      <c r="F4" s="434"/>
      <c r="G4" s="434"/>
      <c r="H4" s="434"/>
      <c r="I4" s="434"/>
      <c r="J4" s="281"/>
      <c r="K4" s="407" t="s">
        <v>1112</v>
      </c>
      <c r="L4" s="407"/>
      <c r="M4" s="407"/>
      <c r="N4" s="407"/>
      <c r="O4" s="407"/>
      <c r="P4" s="407"/>
      <c r="Q4" s="407"/>
    </row>
    <row r="5" spans="1:18" ht="15.6" x14ac:dyDescent="0.3">
      <c r="A5" s="410" t="s">
        <v>1113</v>
      </c>
      <c r="B5" s="410"/>
      <c r="C5" s="410"/>
      <c r="D5" s="410"/>
      <c r="E5" s="416" t="s">
        <v>1114</v>
      </c>
      <c r="F5" s="416"/>
      <c r="G5" s="432" t="s">
        <v>960</v>
      </c>
      <c r="H5" s="432"/>
      <c r="I5" s="283" t="s">
        <v>1115</v>
      </c>
      <c r="J5" s="284"/>
      <c r="K5" s="338"/>
      <c r="L5" s="338" t="s">
        <v>810</v>
      </c>
      <c r="M5" s="338" t="s">
        <v>811</v>
      </c>
      <c r="N5" s="338" t="s">
        <v>812</v>
      </c>
      <c r="O5" s="338" t="s">
        <v>814</v>
      </c>
      <c r="P5" s="338" t="s">
        <v>815</v>
      </c>
      <c r="Q5" s="338"/>
    </row>
    <row r="6" spans="1:18" x14ac:dyDescent="0.3">
      <c r="A6" s="410" t="s">
        <v>1116</v>
      </c>
      <c r="B6" s="410"/>
      <c r="C6" s="410"/>
      <c r="D6" s="410"/>
      <c r="E6" s="416"/>
      <c r="F6" s="416"/>
      <c r="G6" s="417" t="s">
        <v>964</v>
      </c>
      <c r="H6" s="417"/>
      <c r="I6" s="285" t="s">
        <v>688</v>
      </c>
      <c r="J6" s="284"/>
      <c r="K6" s="313"/>
      <c r="L6" s="313">
        <v>73</v>
      </c>
      <c r="M6" s="313">
        <v>73</v>
      </c>
      <c r="N6" s="313">
        <v>71</v>
      </c>
      <c r="O6" s="313">
        <v>69</v>
      </c>
      <c r="P6" s="313">
        <v>69</v>
      </c>
      <c r="Q6" s="313"/>
    </row>
    <row r="7" spans="1:18" ht="15" thickBot="1" x14ac:dyDescent="0.35">
      <c r="A7" s="410" t="s">
        <v>962</v>
      </c>
      <c r="B7" s="410"/>
      <c r="C7" s="410"/>
      <c r="D7" s="410"/>
      <c r="E7" s="416" t="s">
        <v>1117</v>
      </c>
      <c r="F7" s="416"/>
      <c r="G7" s="283"/>
      <c r="H7" s="283"/>
      <c r="I7" s="283"/>
    </row>
    <row r="8" spans="1:18" ht="18" x14ac:dyDescent="0.3">
      <c r="A8" s="408" t="s">
        <v>965</v>
      </c>
      <c r="B8" s="408"/>
      <c r="C8" s="408"/>
      <c r="D8" s="408"/>
      <c r="E8" s="409" t="s">
        <v>1118</v>
      </c>
      <c r="F8" s="409"/>
      <c r="G8" s="409"/>
      <c r="H8" s="409"/>
      <c r="I8" s="409"/>
      <c r="K8" s="429" t="s">
        <v>968</v>
      </c>
      <c r="L8" s="430"/>
      <c r="M8" s="430"/>
      <c r="N8" s="430"/>
      <c r="O8" s="430"/>
      <c r="P8" s="430"/>
      <c r="Q8" s="430"/>
      <c r="R8" s="431"/>
    </row>
    <row r="9" spans="1:18" ht="82.8" x14ac:dyDescent="0.3">
      <c r="B9" s="328" t="s">
        <v>821</v>
      </c>
      <c r="C9" s="322" t="s">
        <v>969</v>
      </c>
      <c r="D9" s="322" t="s">
        <v>161</v>
      </c>
      <c r="E9" s="322" t="s">
        <v>163</v>
      </c>
      <c r="F9" s="322" t="s">
        <v>165</v>
      </c>
      <c r="G9" s="322" t="s">
        <v>167</v>
      </c>
      <c r="H9" s="322" t="s">
        <v>169</v>
      </c>
      <c r="I9" s="322" t="s">
        <v>970</v>
      </c>
      <c r="K9" s="323" t="s">
        <v>971</v>
      </c>
      <c r="L9" s="324" t="s">
        <v>972</v>
      </c>
      <c r="M9" s="324" t="s">
        <v>973</v>
      </c>
      <c r="N9" s="325" t="s">
        <v>971</v>
      </c>
      <c r="O9" s="326" t="s">
        <v>974</v>
      </c>
      <c r="P9" s="326" t="s">
        <v>975</v>
      </c>
      <c r="Q9" s="326" t="s">
        <v>976</v>
      </c>
      <c r="R9" s="327" t="s">
        <v>977</v>
      </c>
    </row>
    <row r="10" spans="1:18" x14ac:dyDescent="0.3">
      <c r="B10" s="315">
        <v>1</v>
      </c>
      <c r="C10" s="315" t="str">
        <f>[2]Marks!C5</f>
        <v>15JG1A0461</v>
      </c>
      <c r="D10" s="316">
        <f>'[2]Student wise CO'!I11</f>
        <v>90.666666666666657</v>
      </c>
      <c r="E10" s="316">
        <f>'[2]Student wise CO'!I12</f>
        <v>89.333333333333329</v>
      </c>
      <c r="F10" s="316">
        <f>'[2]Student wise CO'!I13</f>
        <v>88</v>
      </c>
      <c r="G10" s="316">
        <f>'[2]Student wise CO'!I14</f>
        <v>90.666666666666657</v>
      </c>
      <c r="H10" s="316">
        <f>'[2]Student wise CO'!I15</f>
        <v>89.333333333333329</v>
      </c>
      <c r="I10" s="317" t="str">
        <f>IF((AND(D10&gt;=50,E10&gt;=50,F10&gt;=50,G10&gt;=50,H10&gt;=50)),"Cleared","Not Cleared")</f>
        <v>Cleared</v>
      </c>
      <c r="K10" s="318" t="s">
        <v>161</v>
      </c>
      <c r="L10" s="311">
        <f>(COUNTIF(D10:D72,"&gt;=50"))/COUNT(D10:D72)*100</f>
        <v>92.063492063492063</v>
      </c>
      <c r="M10" s="311">
        <f>0.8*L10+0.2*L6</f>
        <v>88.250793650793668</v>
      </c>
      <c r="N10" s="310" t="s">
        <v>161</v>
      </c>
      <c r="O10" s="309">
        <f>COUNTIF(D10:D72,"&gt;=81")/COUNT(D10:D72)*100</f>
        <v>53.968253968253968</v>
      </c>
      <c r="P10" s="309">
        <f>COUNTIFS(D10:D72,"&gt;=61",D10:D72,"&lt;81")/COUNT(D10:D72)*100</f>
        <v>34.920634920634917</v>
      </c>
      <c r="Q10" s="309">
        <f>COUNTIFS(D10:D72,"&gt;=50",D10:D72,"&lt;61")/COUNT(D10:D72)*100</f>
        <v>3.1746031746031744</v>
      </c>
      <c r="R10" s="319">
        <f>(COUNTIF(D10:D72,"&lt;50"))/COUNT(D10:D72)*100</f>
        <v>7.9365079365079358</v>
      </c>
    </row>
    <row r="11" spans="1:18" x14ac:dyDescent="0.3">
      <c r="B11" s="315">
        <v>2</v>
      </c>
      <c r="C11" s="315" t="str">
        <f>[2]Marks!C6</f>
        <v>15JG1A0462</v>
      </c>
      <c r="D11" s="316">
        <f>'[2]Student wise CO'!I19</f>
        <v>74.666666666666671</v>
      </c>
      <c r="E11" s="316">
        <f>'[2]Student wise CO'!I20</f>
        <v>73.333333333333329</v>
      </c>
      <c r="F11" s="316">
        <f>'[2]Student wise CO'!I21</f>
        <v>84.666666666666671</v>
      </c>
      <c r="G11" s="316">
        <f>'[2]Student wise CO'!I22</f>
        <v>84.666666666666671</v>
      </c>
      <c r="H11" s="316">
        <f>'[2]Student wise CO'!I23</f>
        <v>83.333333333333343</v>
      </c>
      <c r="I11" s="317" t="str">
        <f t="shared" ref="I11:I72" si="0">IF((AND(D11&gt;=50,E11&gt;=50,F11&gt;=50,G11&gt;=50,H11&gt;=50)),"Cleared","Not Cleared")</f>
        <v>Cleared</v>
      </c>
      <c r="K11" s="318" t="s">
        <v>163</v>
      </c>
      <c r="L11" s="311">
        <f>(COUNTIF(E10:E72,"&gt;=50"))/COUNT(E10:E72)*100</f>
        <v>92.063492063492063</v>
      </c>
      <c r="M11" s="311">
        <f>0.8*L11+0.2*M6</f>
        <v>88.250793650793668</v>
      </c>
      <c r="N11" s="310" t="s">
        <v>163</v>
      </c>
      <c r="O11" s="309">
        <f>COUNTIF(E10:E72,"&gt;=81")/COUNT(E10:E72)*100</f>
        <v>60.317460317460316</v>
      </c>
      <c r="P11" s="309">
        <f>COUNTIFS(E10:E72,"&gt;=61",E10:E72,"&lt;81")/COUNT(E10:E72)*100</f>
        <v>28.571428571428569</v>
      </c>
      <c r="Q11" s="309">
        <f>COUNTIFS(E10:E72,"&gt;=50",E10:E72,"&lt;61")/COUNT(E10:E72)*100</f>
        <v>3.1746031746031744</v>
      </c>
      <c r="R11" s="319">
        <f>(COUNTIF(E10:E72,"&lt;50"))/COUNT(E10:E72)*100</f>
        <v>7.9365079365079358</v>
      </c>
    </row>
    <row r="12" spans="1:18" x14ac:dyDescent="0.3">
      <c r="B12" s="315">
        <v>3</v>
      </c>
      <c r="C12" s="315" t="str">
        <f>[2]Marks!C7</f>
        <v>15JG1A0463</v>
      </c>
      <c r="D12" s="316">
        <f>'[2]Student wise CO'!I27</f>
        <v>96</v>
      </c>
      <c r="E12" s="316">
        <f>'[2]Student wise CO'!I28</f>
        <v>96</v>
      </c>
      <c r="F12" s="316">
        <f>'[2]Student wise CO'!I29</f>
        <v>94.666666666666671</v>
      </c>
      <c r="G12" s="316">
        <f>'[2]Student wise CO'!I30</f>
        <v>94.666666666666671</v>
      </c>
      <c r="H12" s="316">
        <f>'[2]Student wise CO'!I31</f>
        <v>96</v>
      </c>
      <c r="I12" s="317" t="str">
        <f t="shared" si="0"/>
        <v>Cleared</v>
      </c>
      <c r="K12" s="318" t="s">
        <v>165</v>
      </c>
      <c r="L12" s="311">
        <f>(COUNTIF(F10:F72,"&gt;=50"))/COUNT(F10:F72)*100</f>
        <v>92.063492063492063</v>
      </c>
      <c r="M12" s="311">
        <f>0.8*L12+0.2*N6</f>
        <v>87.850793650793662</v>
      </c>
      <c r="N12" s="310" t="s">
        <v>165</v>
      </c>
      <c r="O12" s="309">
        <f>COUNTIF(F10:F72,"&gt;=81")/COUNT(F10:F72)*100</f>
        <v>46.031746031746032</v>
      </c>
      <c r="P12" s="309">
        <f>COUNTIFS(F10:F72,"&gt;=61",F10:F72,"&lt;81")/COUNT(F10:F72)*100</f>
        <v>41.269841269841265</v>
      </c>
      <c r="Q12" s="309">
        <f>COUNTIFS(F10:F72,"&gt;=50",F10:F72,"&lt;61")/COUNT(F10:F72)*100</f>
        <v>4.7619047619047619</v>
      </c>
      <c r="R12" s="319">
        <f>(COUNTIF(F10:F72,"&lt;50"))/COUNT(F10:F72)*100</f>
        <v>7.9365079365079358</v>
      </c>
    </row>
    <row r="13" spans="1:18" x14ac:dyDescent="0.3">
      <c r="B13" s="315">
        <v>4</v>
      </c>
      <c r="C13" s="315" t="str">
        <f>[2]Marks!C8</f>
        <v>15JG1A0464</v>
      </c>
      <c r="D13" s="316">
        <f>'[2]Student wise CO'!I35</f>
        <v>72</v>
      </c>
      <c r="E13" s="316">
        <f>'[2]Student wise CO'!I36</f>
        <v>73.333333333333329</v>
      </c>
      <c r="F13" s="316">
        <f>'[2]Student wise CO'!I37</f>
        <v>62.666666666666671</v>
      </c>
      <c r="G13" s="316">
        <f>'[2]Student wise CO'!I38</f>
        <v>64</v>
      </c>
      <c r="H13" s="316">
        <f>'[2]Student wise CO'!I39</f>
        <v>64</v>
      </c>
      <c r="I13" s="317" t="str">
        <f t="shared" si="0"/>
        <v>Cleared</v>
      </c>
      <c r="K13" s="318" t="s">
        <v>167</v>
      </c>
      <c r="L13" s="311">
        <f>(COUNTIF(G10:G72,"&gt;=50"))/COUNT(G10:G72)*100</f>
        <v>92.063492063492063</v>
      </c>
      <c r="M13" s="311">
        <f>0.8*L13+0.2*O6</f>
        <v>87.450793650793656</v>
      </c>
      <c r="N13" s="310" t="s">
        <v>167</v>
      </c>
      <c r="O13" s="309">
        <f>COUNTIF(G10:G72,"&gt;=81")/COUNT(G10:G72)*100</f>
        <v>44.444444444444443</v>
      </c>
      <c r="P13" s="309">
        <f>COUNTIFS(G10:G72,"&gt;=61",G10:G72,"&lt;81")/COUNT(G10:G72)*100</f>
        <v>42.857142857142854</v>
      </c>
      <c r="Q13" s="309">
        <f>COUNTIFS(G10:G72,"&gt;=50",G10:G72,"&lt;61")/COUNT(G10:G72)*100</f>
        <v>4.7619047619047619</v>
      </c>
      <c r="R13" s="319">
        <f>(COUNTIF(G10:G72,"&lt;50"))/COUNT(G10:G72)*100</f>
        <v>7.9365079365079358</v>
      </c>
    </row>
    <row r="14" spans="1:18" ht="15" thickBot="1" x14ac:dyDescent="0.35">
      <c r="B14" s="315">
        <v>5</v>
      </c>
      <c r="C14" s="315" t="str">
        <f>[2]Marks!C9</f>
        <v>15JG1A0465</v>
      </c>
      <c r="D14" s="316">
        <f>'[2]Student wise CO'!I43</f>
        <v>85.333333333333343</v>
      </c>
      <c r="E14" s="316">
        <f>'[2]Student wise CO'!I44</f>
        <v>84</v>
      </c>
      <c r="F14" s="316">
        <f>'[2]Student wise CO'!I45</f>
        <v>86.666666666666671</v>
      </c>
      <c r="G14" s="316">
        <f>'[2]Student wise CO'!I46</f>
        <v>86.666666666666671</v>
      </c>
      <c r="H14" s="316">
        <f>'[2]Student wise CO'!I47</f>
        <v>85.333333333333343</v>
      </c>
      <c r="I14" s="317" t="str">
        <f t="shared" si="0"/>
        <v>Cleared</v>
      </c>
      <c r="K14" s="320" t="s">
        <v>169</v>
      </c>
      <c r="L14" s="335">
        <f>(COUNTIF(H10:H72,"&gt;=50"))/COUNT(H10:H72)*100</f>
        <v>92.063492063492063</v>
      </c>
      <c r="M14" s="335">
        <f>0.8*L14+0.2*P6</f>
        <v>87.450793650793656</v>
      </c>
      <c r="N14" s="321" t="s">
        <v>169</v>
      </c>
      <c r="O14" s="336">
        <f>COUNTIF(H10:H72,"&gt;=81")/COUNT(H10:H72)*100</f>
        <v>44.444444444444443</v>
      </c>
      <c r="P14" s="336">
        <f>COUNTIFS(H10:H72,"&gt;=61",H10:H72,"&lt;81")/COUNT(H10:H72)*100</f>
        <v>42.857142857142854</v>
      </c>
      <c r="Q14" s="336">
        <f>COUNTIFS(H10:H72,"&gt;=50",H10:H72,"&lt;61")/COUNT(H10:H72)*100</f>
        <v>4.7619047619047619</v>
      </c>
      <c r="R14" s="337">
        <f>(COUNTIF(H10:H72,"&lt;50"))/COUNT(H10:H83)*100</f>
        <v>7.9365079365079358</v>
      </c>
    </row>
    <row r="15" spans="1:18" x14ac:dyDescent="0.3">
      <c r="B15" s="315">
        <v>6</v>
      </c>
      <c r="C15" s="315" t="str">
        <f>[2]Marks!C10</f>
        <v>15JG1A0466</v>
      </c>
      <c r="D15" s="316">
        <f>'[2]Student wise CO'!I51</f>
        <v>76</v>
      </c>
      <c r="E15" s="316">
        <f>'[2]Student wise CO'!I52</f>
        <v>76</v>
      </c>
      <c r="F15" s="316">
        <f>'[2]Student wise CO'!I53</f>
        <v>73.333333333333329</v>
      </c>
      <c r="G15" s="316">
        <f>'[2]Student wise CO'!I54</f>
        <v>73.333333333333329</v>
      </c>
      <c r="H15" s="316">
        <f>'[2]Student wise CO'!I55</f>
        <v>74.666666666666671</v>
      </c>
      <c r="I15" s="317" t="str">
        <f t="shared" si="0"/>
        <v>Cleared</v>
      </c>
    </row>
    <row r="16" spans="1:18" x14ac:dyDescent="0.3">
      <c r="B16" s="315">
        <v>7</v>
      </c>
      <c r="C16" s="315" t="str">
        <f>[2]Marks!C11</f>
        <v>15JG1A0467</v>
      </c>
      <c r="D16" s="316">
        <f>'[2]Student wise CO'!I59</f>
        <v>90.666666666666657</v>
      </c>
      <c r="E16" s="316">
        <f>'[2]Student wise CO'!I60</f>
        <v>92</v>
      </c>
      <c r="F16" s="316">
        <f>'[2]Student wise CO'!I61</f>
        <v>90.666666666666657</v>
      </c>
      <c r="G16" s="316">
        <f>'[2]Student wise CO'!I62</f>
        <v>92</v>
      </c>
      <c r="H16" s="316">
        <f>'[2]Student wise CO'!I63</f>
        <v>92</v>
      </c>
      <c r="I16" s="317" t="str">
        <f t="shared" si="0"/>
        <v>Cleared</v>
      </c>
    </row>
    <row r="17" spans="2:18" ht="15.6" x14ac:dyDescent="0.3">
      <c r="B17" s="315">
        <v>8</v>
      </c>
      <c r="C17" s="315" t="str">
        <f>[2]Marks!C12</f>
        <v>15JG1A0468</v>
      </c>
      <c r="D17" s="316">
        <f>'[2]Student wise CO'!I67</f>
        <v>88</v>
      </c>
      <c r="E17" s="316">
        <f>'[2]Student wise CO'!I68</f>
        <v>88</v>
      </c>
      <c r="F17" s="316">
        <f>'[2]Student wise CO'!I69</f>
        <v>88</v>
      </c>
      <c r="G17" s="316">
        <f>'[2]Student wise CO'!I70</f>
        <v>88</v>
      </c>
      <c r="H17" s="316">
        <f>'[2]Student wise CO'!I71</f>
        <v>89.333333333333329</v>
      </c>
      <c r="I17" s="317" t="str">
        <f t="shared" si="0"/>
        <v>Cleared</v>
      </c>
      <c r="K17" s="414" t="s">
        <v>978</v>
      </c>
      <c r="L17" s="415"/>
      <c r="M17" s="415"/>
      <c r="N17" s="415"/>
      <c r="O17" s="415"/>
      <c r="P17" s="415"/>
      <c r="Q17" s="415"/>
      <c r="R17" s="415"/>
    </row>
    <row r="18" spans="2:18" x14ac:dyDescent="0.3">
      <c r="B18" s="315">
        <v>9</v>
      </c>
      <c r="C18" s="315" t="str">
        <f>[2]Marks!C13</f>
        <v>15JG1A0469</v>
      </c>
      <c r="D18" s="316">
        <f>'[2]Student wise CO'!I75</f>
        <v>86.666666666666671</v>
      </c>
      <c r="E18" s="316">
        <f>'[2]Student wise CO'!I76</f>
        <v>88</v>
      </c>
      <c r="F18" s="316">
        <f>'[2]Student wise CO'!I77</f>
        <v>85.333333333333343</v>
      </c>
      <c r="G18" s="316">
        <f>'[2]Student wise CO'!I78</f>
        <v>86.666666666666671</v>
      </c>
      <c r="H18" s="316">
        <f>'[2]Student wise CO'!I79</f>
        <v>86.666666666666671</v>
      </c>
      <c r="I18" s="317" t="str">
        <f t="shared" si="0"/>
        <v>Cleared</v>
      </c>
    </row>
    <row r="19" spans="2:18" x14ac:dyDescent="0.3">
      <c r="B19" s="315">
        <v>10</v>
      </c>
      <c r="C19" s="315" t="str">
        <f>[2]Marks!C14</f>
        <v>15JG1A0470</v>
      </c>
      <c r="D19" s="316">
        <f>'[2]Student wise CO'!I83</f>
        <v>92</v>
      </c>
      <c r="E19" s="316">
        <f>'[2]Student wise CO'!I84</f>
        <v>90.666666666666657</v>
      </c>
      <c r="F19" s="316">
        <f>'[2]Student wise CO'!I85</f>
        <v>90.666666666666657</v>
      </c>
      <c r="G19" s="316">
        <f>'[2]Student wise CO'!I86</f>
        <v>90.666666666666657</v>
      </c>
      <c r="H19" s="316">
        <f>'[2]Student wise CO'!I87</f>
        <v>89.333333333333329</v>
      </c>
      <c r="I19" s="317" t="str">
        <f t="shared" si="0"/>
        <v>Cleared</v>
      </c>
    </row>
    <row r="20" spans="2:18" x14ac:dyDescent="0.3">
      <c r="B20" s="315">
        <v>11</v>
      </c>
      <c r="C20" s="315" t="str">
        <f>[2]Marks!C15</f>
        <v>15JG1A0471</v>
      </c>
      <c r="D20" s="316">
        <f>'[2]Student wise CO'!I91</f>
        <v>85.333333333333343</v>
      </c>
      <c r="E20" s="316">
        <f>'[2]Student wise CO'!I92</f>
        <v>85.333333333333343</v>
      </c>
      <c r="F20" s="316">
        <f>'[2]Student wise CO'!I93</f>
        <v>81.333333333333329</v>
      </c>
      <c r="G20" s="316">
        <f>'[2]Student wise CO'!I94</f>
        <v>82.666666666666671</v>
      </c>
      <c r="H20" s="316">
        <f>'[2]Student wise CO'!I95</f>
        <v>82.666666666666671</v>
      </c>
      <c r="I20" s="317" t="str">
        <f t="shared" si="0"/>
        <v>Cleared</v>
      </c>
    </row>
    <row r="21" spans="2:18" x14ac:dyDescent="0.3">
      <c r="B21" s="315">
        <v>12</v>
      </c>
      <c r="C21" s="315" t="str">
        <f>[2]Marks!C16</f>
        <v>15JG1A0473</v>
      </c>
      <c r="D21" s="316">
        <f>'[2]Student wise CO'!I99</f>
        <v>85.333333333333343</v>
      </c>
      <c r="E21" s="316">
        <f>'[2]Student wise CO'!I100</f>
        <v>86.666666666666671</v>
      </c>
      <c r="F21" s="316">
        <f>'[2]Student wise CO'!I101</f>
        <v>84</v>
      </c>
      <c r="G21" s="316">
        <f>'[2]Student wise CO'!I102</f>
        <v>85.333333333333343</v>
      </c>
      <c r="H21" s="316">
        <f>'[2]Student wise CO'!I103</f>
        <v>84</v>
      </c>
      <c r="I21" s="317" t="str">
        <f t="shared" si="0"/>
        <v>Cleared</v>
      </c>
    </row>
    <row r="22" spans="2:18" x14ac:dyDescent="0.3">
      <c r="B22" s="315">
        <v>13</v>
      </c>
      <c r="C22" s="315" t="str">
        <f>[2]Marks!C17</f>
        <v>15JG1A0474</v>
      </c>
      <c r="D22" s="316">
        <f>'[2]Student wise CO'!I107</f>
        <v>84</v>
      </c>
      <c r="E22" s="316">
        <f>'[2]Student wise CO'!I108</f>
        <v>82.666666666666671</v>
      </c>
      <c r="F22" s="316">
        <f>'[2]Student wise CO'!I109</f>
        <v>78.666666666666657</v>
      </c>
      <c r="G22" s="316">
        <f>'[2]Student wise CO'!I110</f>
        <v>77.333333333333329</v>
      </c>
      <c r="H22" s="316">
        <f>'[2]Student wise CO'!I111</f>
        <v>76</v>
      </c>
      <c r="I22" s="317" t="str">
        <f t="shared" si="0"/>
        <v>Cleared</v>
      </c>
      <c r="K22" s="308"/>
      <c r="L22" s="308"/>
      <c r="M22" s="308"/>
      <c r="N22" s="308"/>
      <c r="O22" s="308"/>
      <c r="P22" s="308"/>
      <c r="Q22" s="308"/>
      <c r="R22" s="308"/>
    </row>
    <row r="23" spans="2:18" x14ac:dyDescent="0.3">
      <c r="B23" s="315">
        <v>14</v>
      </c>
      <c r="C23" s="315" t="str">
        <f>[2]Marks!C18</f>
        <v>15JG1A0475</v>
      </c>
      <c r="D23" s="316">
        <f>'[2]Student wise CO'!I115</f>
        <v>29.333333333333332</v>
      </c>
      <c r="E23" s="316">
        <f>'[2]Student wise CO'!I116</f>
        <v>26.666666666666668</v>
      </c>
      <c r="F23" s="316">
        <f>'[2]Student wise CO'!I117</f>
        <v>36</v>
      </c>
      <c r="G23" s="316">
        <f>'[2]Student wise CO'!I118</f>
        <v>37.333333333333336</v>
      </c>
      <c r="H23" s="316">
        <f>'[2]Student wise CO'!I119</f>
        <v>37.333333333333336</v>
      </c>
      <c r="I23" s="317" t="str">
        <f t="shared" si="0"/>
        <v>Not Cleared</v>
      </c>
      <c r="K23" s="308"/>
      <c r="L23" s="308"/>
      <c r="M23" s="308"/>
      <c r="N23" s="308"/>
      <c r="O23" s="308"/>
      <c r="P23" s="308"/>
      <c r="Q23" s="308"/>
      <c r="R23" s="308"/>
    </row>
    <row r="24" spans="2:18" x14ac:dyDescent="0.3">
      <c r="B24" s="315">
        <v>15</v>
      </c>
      <c r="C24" s="315" t="str">
        <f>[2]Marks!C19</f>
        <v>15JG1A0476</v>
      </c>
      <c r="D24" s="316">
        <f>'[2]Student wise CO'!I123</f>
        <v>60</v>
      </c>
      <c r="E24" s="316">
        <f>'[2]Student wise CO'!I124</f>
        <v>58.666666666666664</v>
      </c>
      <c r="F24" s="316">
        <f>'[2]Student wise CO'!I125</f>
        <v>53.333333333333336</v>
      </c>
      <c r="G24" s="316">
        <f>'[2]Student wise CO'!I126</f>
        <v>53.333333333333336</v>
      </c>
      <c r="H24" s="316">
        <f>'[2]Student wise CO'!I127</f>
        <v>54.666666666666664</v>
      </c>
      <c r="I24" s="317" t="str">
        <f t="shared" si="0"/>
        <v>Cleared</v>
      </c>
      <c r="K24" s="308"/>
      <c r="L24" s="308"/>
      <c r="M24" s="308"/>
      <c r="N24" s="308"/>
      <c r="O24" s="308"/>
      <c r="P24" s="308"/>
      <c r="Q24" s="308"/>
      <c r="R24" s="308"/>
    </row>
    <row r="25" spans="2:18" x14ac:dyDescent="0.3">
      <c r="B25" s="315">
        <v>16</v>
      </c>
      <c r="C25" s="315" t="str">
        <f>[2]Marks!C20</f>
        <v>15JG1A0477</v>
      </c>
      <c r="D25" s="316">
        <f>'[2]Student wise CO'!I131</f>
        <v>61.333333333333329</v>
      </c>
      <c r="E25" s="316">
        <f>'[2]Student wise CO'!I132</f>
        <v>61.333333333333329</v>
      </c>
      <c r="F25" s="316">
        <f>'[2]Student wise CO'!I133</f>
        <v>54.666666666666664</v>
      </c>
      <c r="G25" s="316">
        <f>'[2]Student wise CO'!I134</f>
        <v>56.000000000000007</v>
      </c>
      <c r="H25" s="316">
        <f>'[2]Student wise CO'!I135</f>
        <v>56.000000000000007</v>
      </c>
      <c r="I25" s="317" t="str">
        <f t="shared" si="0"/>
        <v>Cleared</v>
      </c>
      <c r="K25" s="308"/>
      <c r="L25" s="308"/>
      <c r="M25" s="308"/>
      <c r="N25" s="308"/>
      <c r="O25" s="308"/>
      <c r="P25" s="308"/>
      <c r="Q25" s="308"/>
      <c r="R25" s="308"/>
    </row>
    <row r="26" spans="2:18" x14ac:dyDescent="0.3">
      <c r="B26" s="315">
        <v>17</v>
      </c>
      <c r="C26" s="315" t="str">
        <f>[2]Marks!C21</f>
        <v>15JG1A0478</v>
      </c>
      <c r="D26" s="316">
        <f>'[2]Student wise CO'!I139</f>
        <v>80</v>
      </c>
      <c r="E26" s="316">
        <f>'[2]Student wise CO'!I140</f>
        <v>78.666666666666657</v>
      </c>
      <c r="F26" s="316">
        <f>'[2]Student wise CO'!I141</f>
        <v>92</v>
      </c>
      <c r="G26" s="316">
        <f>'[2]Student wise CO'!I142</f>
        <v>90.666666666666657</v>
      </c>
      <c r="H26" s="316">
        <f>'[2]Student wise CO'!I143</f>
        <v>89.333333333333329</v>
      </c>
      <c r="I26" s="317" t="str">
        <f t="shared" si="0"/>
        <v>Cleared</v>
      </c>
      <c r="K26" s="308"/>
      <c r="L26" s="308"/>
      <c r="M26" s="308"/>
      <c r="N26" s="308"/>
      <c r="O26" s="308"/>
      <c r="P26" s="308"/>
      <c r="Q26" s="308"/>
      <c r="R26" s="308"/>
    </row>
    <row r="27" spans="2:18" x14ac:dyDescent="0.3">
      <c r="B27" s="315">
        <v>18</v>
      </c>
      <c r="C27" s="315" t="str">
        <f>[2]Marks!C22</f>
        <v>15JG1A0479</v>
      </c>
      <c r="D27" s="316">
        <f>'[2]Student wise CO'!I147</f>
        <v>70.666666666666671</v>
      </c>
      <c r="E27" s="316">
        <f>'[2]Student wise CO'!I148</f>
        <v>69.333333333333343</v>
      </c>
      <c r="F27" s="316">
        <f>'[2]Student wise CO'!I149</f>
        <v>65.333333333333329</v>
      </c>
      <c r="G27" s="316">
        <f>'[2]Student wise CO'!I150</f>
        <v>68</v>
      </c>
      <c r="H27" s="316">
        <f>'[2]Student wise CO'!I151</f>
        <v>68</v>
      </c>
      <c r="I27" s="317" t="str">
        <f t="shared" si="0"/>
        <v>Cleared</v>
      </c>
      <c r="K27" s="308"/>
      <c r="L27" s="308"/>
      <c r="M27" s="308"/>
      <c r="N27" s="308"/>
      <c r="O27" s="308"/>
      <c r="P27" s="308"/>
      <c r="Q27" s="308"/>
      <c r="R27" s="308"/>
    </row>
    <row r="28" spans="2:18" x14ac:dyDescent="0.3">
      <c r="B28" s="315">
        <v>19</v>
      </c>
      <c r="C28" s="315" t="str">
        <f>[2]Marks!C23</f>
        <v>15JG1A0480</v>
      </c>
      <c r="D28" s="316">
        <f>'[2]Student wise CO'!I155</f>
        <v>90.666666666666657</v>
      </c>
      <c r="E28" s="316">
        <f>'[2]Student wise CO'!I156</f>
        <v>92</v>
      </c>
      <c r="F28" s="316">
        <f>'[2]Student wise CO'!I157</f>
        <v>89.333333333333329</v>
      </c>
      <c r="G28" s="316">
        <f>'[2]Student wise CO'!I158</f>
        <v>92</v>
      </c>
      <c r="H28" s="316">
        <f>'[2]Student wise CO'!I159</f>
        <v>92</v>
      </c>
      <c r="I28" s="317" t="str">
        <f t="shared" si="0"/>
        <v>Cleared</v>
      </c>
      <c r="K28" s="308"/>
      <c r="L28" s="308"/>
      <c r="M28" s="308"/>
      <c r="N28" s="308"/>
      <c r="O28" s="308"/>
      <c r="P28" s="308"/>
      <c r="Q28" s="308"/>
      <c r="R28" s="308"/>
    </row>
    <row r="29" spans="2:18" x14ac:dyDescent="0.3">
      <c r="B29" s="315">
        <v>20</v>
      </c>
      <c r="C29" s="315" t="str">
        <f>[2]Marks!C24</f>
        <v>15JG1A0481</v>
      </c>
      <c r="D29" s="316">
        <f>'[2]Student wise CO'!I163</f>
        <v>88</v>
      </c>
      <c r="E29" s="316">
        <f>'[2]Student wise CO'!I164</f>
        <v>86.666666666666671</v>
      </c>
      <c r="F29" s="316">
        <f>'[2]Student wise CO'!I165</f>
        <v>89.333333333333329</v>
      </c>
      <c r="G29" s="316">
        <f>'[2]Student wise CO'!I166</f>
        <v>89.333333333333329</v>
      </c>
      <c r="H29" s="316">
        <f>'[2]Student wise CO'!I167</f>
        <v>88</v>
      </c>
      <c r="I29" s="317" t="str">
        <f t="shared" si="0"/>
        <v>Cleared</v>
      </c>
      <c r="K29" s="308"/>
      <c r="L29" s="308"/>
      <c r="M29" s="308"/>
      <c r="N29" s="308"/>
      <c r="O29" s="308"/>
      <c r="P29" s="308"/>
      <c r="Q29" s="308"/>
      <c r="R29" s="308"/>
    </row>
    <row r="30" spans="2:18" x14ac:dyDescent="0.3">
      <c r="B30" s="315">
        <v>21</v>
      </c>
      <c r="C30" s="315" t="str">
        <f>[2]Marks!C25</f>
        <v>15JG1A0482</v>
      </c>
      <c r="D30" s="316">
        <f>'[2]Student wise CO'!I171</f>
        <v>90.666666666666657</v>
      </c>
      <c r="E30" s="316">
        <f>'[2]Student wise CO'!I172</f>
        <v>90.666666666666657</v>
      </c>
      <c r="F30" s="316">
        <f>'[2]Student wise CO'!I173</f>
        <v>73.333333333333329</v>
      </c>
      <c r="G30" s="316">
        <f>'[2]Student wise CO'!I174</f>
        <v>74.666666666666671</v>
      </c>
      <c r="H30" s="316">
        <f>'[2]Student wise CO'!I175</f>
        <v>74.666666666666671</v>
      </c>
      <c r="I30" s="317" t="str">
        <f t="shared" si="0"/>
        <v>Cleared</v>
      </c>
      <c r="K30" s="308"/>
      <c r="L30" s="308"/>
      <c r="M30" s="308"/>
      <c r="N30" s="308"/>
      <c r="O30" s="308"/>
      <c r="P30" s="308"/>
      <c r="Q30" s="308"/>
      <c r="R30" s="308"/>
    </row>
    <row r="31" spans="2:18" x14ac:dyDescent="0.3">
      <c r="B31" s="315">
        <v>22</v>
      </c>
      <c r="C31" s="315" t="str">
        <f>[2]Marks!C26</f>
        <v>15JG1A0483</v>
      </c>
      <c r="D31" s="316">
        <f>'[2]Student wise CO'!I179</f>
        <v>80</v>
      </c>
      <c r="E31" s="316">
        <f>'[2]Student wise CO'!I180</f>
        <v>82.666666666666671</v>
      </c>
      <c r="F31" s="316">
        <f>'[2]Student wise CO'!I181</f>
        <v>69.333333333333343</v>
      </c>
      <c r="G31" s="316">
        <f>'[2]Student wise CO'!I182</f>
        <v>69.333333333333343</v>
      </c>
      <c r="H31" s="316">
        <f>'[2]Student wise CO'!I183</f>
        <v>69.333333333333343</v>
      </c>
      <c r="I31" s="317" t="str">
        <f t="shared" si="0"/>
        <v>Cleared</v>
      </c>
      <c r="K31" s="308"/>
      <c r="L31" s="308"/>
      <c r="M31" s="308"/>
      <c r="N31" s="308"/>
      <c r="O31" s="308"/>
      <c r="P31" s="308"/>
      <c r="Q31" s="308"/>
      <c r="R31" s="308"/>
    </row>
    <row r="32" spans="2:18" x14ac:dyDescent="0.3">
      <c r="B32" s="315">
        <v>23</v>
      </c>
      <c r="C32" s="315" t="str">
        <f>[2]Marks!C27</f>
        <v>15JG1A0484</v>
      </c>
      <c r="D32" s="316">
        <f>'[2]Student wise CO'!I187</f>
        <v>92</v>
      </c>
      <c r="E32" s="316">
        <f>'[2]Student wise CO'!I188</f>
        <v>94.666666666666671</v>
      </c>
      <c r="F32" s="316">
        <f>'[2]Student wise CO'!I189</f>
        <v>94.666666666666671</v>
      </c>
      <c r="G32" s="316">
        <f>'[2]Student wise CO'!I190</f>
        <v>94.666666666666671</v>
      </c>
      <c r="H32" s="316">
        <f>'[2]Student wise CO'!I191</f>
        <v>94.666666666666671</v>
      </c>
      <c r="I32" s="317" t="str">
        <f t="shared" si="0"/>
        <v>Cleared</v>
      </c>
      <c r="K32" s="308"/>
      <c r="L32" s="308"/>
      <c r="M32" s="308"/>
      <c r="N32" s="308"/>
      <c r="O32" s="308"/>
      <c r="P32" s="308"/>
      <c r="Q32" s="308"/>
      <c r="R32" s="308"/>
    </row>
    <row r="33" spans="2:18" x14ac:dyDescent="0.3">
      <c r="B33" s="315">
        <v>24</v>
      </c>
      <c r="C33" s="315" t="str">
        <f>[2]Marks!C28</f>
        <v>15JG1A0485</v>
      </c>
      <c r="D33" s="316">
        <f>'[2]Student wise CO'!I195</f>
        <v>86.666666666666671</v>
      </c>
      <c r="E33" s="316">
        <f>'[2]Student wise CO'!I196</f>
        <v>86.666666666666671</v>
      </c>
      <c r="F33" s="316">
        <f>'[2]Student wise CO'!I197</f>
        <v>77.333333333333329</v>
      </c>
      <c r="G33" s="316">
        <f>'[2]Student wise CO'!I198</f>
        <v>78.666666666666657</v>
      </c>
      <c r="H33" s="316">
        <f>'[2]Student wise CO'!I199</f>
        <v>77.333333333333329</v>
      </c>
      <c r="I33" s="317" t="str">
        <f t="shared" si="0"/>
        <v>Cleared</v>
      </c>
      <c r="K33" s="308"/>
      <c r="L33" s="308"/>
      <c r="M33" s="308"/>
      <c r="N33" s="308"/>
      <c r="O33" s="308"/>
      <c r="P33" s="308"/>
      <c r="Q33" s="308"/>
      <c r="R33" s="308"/>
    </row>
    <row r="34" spans="2:18" ht="15.6" x14ac:dyDescent="0.3">
      <c r="B34" s="315">
        <v>25</v>
      </c>
      <c r="C34" s="315" t="str">
        <f>[2]Marks!C29</f>
        <v>15JG1A0486</v>
      </c>
      <c r="D34" s="316">
        <f>'[2]Student wise CO'!I203</f>
        <v>80</v>
      </c>
      <c r="E34" s="316">
        <f>'[2]Student wise CO'!I204</f>
        <v>81.333333333333329</v>
      </c>
      <c r="F34" s="316">
        <f>'[2]Student wise CO'!I205</f>
        <v>93.333333333333329</v>
      </c>
      <c r="G34" s="316">
        <f>'[2]Student wise CO'!I206</f>
        <v>94.666666666666671</v>
      </c>
      <c r="H34" s="316">
        <f>'[2]Student wise CO'!I207</f>
        <v>94.666666666666671</v>
      </c>
      <c r="I34" s="317" t="str">
        <f t="shared" si="0"/>
        <v>Cleared</v>
      </c>
      <c r="K34" s="414" t="s">
        <v>979</v>
      </c>
      <c r="L34" s="415"/>
      <c r="M34" s="415"/>
      <c r="N34" s="415"/>
      <c r="O34" s="415"/>
      <c r="P34" s="415"/>
      <c r="Q34" s="415"/>
      <c r="R34" s="415"/>
    </row>
    <row r="35" spans="2:18" x14ac:dyDescent="0.3">
      <c r="B35" s="315">
        <v>26</v>
      </c>
      <c r="C35" s="315" t="str">
        <f>[2]Marks!C30</f>
        <v>15JG1A0487</v>
      </c>
      <c r="D35" s="316">
        <f>'[2]Student wise CO'!I211</f>
        <v>72</v>
      </c>
      <c r="E35" s="316">
        <f>'[2]Student wise CO'!I212</f>
        <v>74.666666666666671</v>
      </c>
      <c r="F35" s="316">
        <f>'[2]Student wise CO'!I213</f>
        <v>78.666666666666657</v>
      </c>
      <c r="G35" s="316">
        <f>'[2]Student wise CO'!I214</f>
        <v>80</v>
      </c>
      <c r="H35" s="316">
        <f>'[2]Student wise CO'!I215</f>
        <v>80</v>
      </c>
      <c r="I35" s="317" t="str">
        <f t="shared" si="0"/>
        <v>Cleared</v>
      </c>
      <c r="K35" s="308"/>
      <c r="L35" s="308"/>
      <c r="M35" s="308"/>
      <c r="N35" s="308"/>
      <c r="O35" s="308"/>
      <c r="P35" s="308"/>
      <c r="Q35" s="308"/>
      <c r="R35" s="308"/>
    </row>
    <row r="36" spans="2:18" x14ac:dyDescent="0.3">
      <c r="B36" s="315">
        <v>27</v>
      </c>
      <c r="C36" s="315" t="str">
        <f>[2]Marks!C31</f>
        <v>15JG1A0488</v>
      </c>
      <c r="D36" s="316">
        <f>'[2]Student wise CO'!I219</f>
        <v>89.333333333333329</v>
      </c>
      <c r="E36" s="316">
        <f>'[2]Student wise CO'!I220</f>
        <v>90.666666666666657</v>
      </c>
      <c r="F36" s="316">
        <f>'[2]Student wise CO'!I221</f>
        <v>78.666666666666657</v>
      </c>
      <c r="G36" s="316">
        <f>'[2]Student wise CO'!I222</f>
        <v>78.666666666666657</v>
      </c>
      <c r="H36" s="316">
        <f>'[2]Student wise CO'!I223</f>
        <v>77.333333333333329</v>
      </c>
      <c r="I36" s="317" t="str">
        <f t="shared" si="0"/>
        <v>Cleared</v>
      </c>
      <c r="K36" s="312"/>
      <c r="L36" s="308"/>
      <c r="M36" s="308"/>
      <c r="N36" s="308"/>
      <c r="O36" s="308"/>
      <c r="P36" s="308"/>
      <c r="Q36" s="308"/>
      <c r="R36" s="308"/>
    </row>
    <row r="37" spans="2:18" x14ac:dyDescent="0.3">
      <c r="B37" s="315">
        <v>28</v>
      </c>
      <c r="C37" s="315" t="str">
        <f>[2]Marks!C32</f>
        <v>15JG1A0489</v>
      </c>
      <c r="D37" s="316">
        <f>'[2]Student wise CO'!I227</f>
        <v>84</v>
      </c>
      <c r="E37" s="316">
        <f>'[2]Student wise CO'!I228</f>
        <v>86.666666666666671</v>
      </c>
      <c r="F37" s="316">
        <f>'[2]Student wise CO'!I229</f>
        <v>82.666666666666671</v>
      </c>
      <c r="G37" s="316">
        <f>'[2]Student wise CO'!I230</f>
        <v>82.666666666666671</v>
      </c>
      <c r="H37" s="316">
        <f>'[2]Student wise CO'!I231</f>
        <v>84</v>
      </c>
      <c r="I37" s="317" t="str">
        <f t="shared" si="0"/>
        <v>Cleared</v>
      </c>
      <c r="K37" s="308"/>
      <c r="L37" s="308"/>
      <c r="M37" s="308"/>
      <c r="N37" s="308"/>
      <c r="O37" s="308"/>
      <c r="P37" s="308"/>
      <c r="Q37" s="308"/>
      <c r="R37" s="308"/>
    </row>
    <row r="38" spans="2:18" x14ac:dyDescent="0.3">
      <c r="B38" s="315">
        <v>29</v>
      </c>
      <c r="C38" s="315" t="str">
        <f>[2]Marks!C33</f>
        <v>15JG1A0490</v>
      </c>
      <c r="D38" s="316">
        <f>'[2]Student wise CO'!I235</f>
        <v>88</v>
      </c>
      <c r="E38" s="316">
        <f>'[2]Student wise CO'!I236</f>
        <v>89.333333333333329</v>
      </c>
      <c r="F38" s="316">
        <f>'[2]Student wise CO'!I237</f>
        <v>88</v>
      </c>
      <c r="G38" s="316">
        <f>'[2]Student wise CO'!I238</f>
        <v>88</v>
      </c>
      <c r="H38" s="316">
        <f>'[2]Student wise CO'!I239</f>
        <v>86.666666666666671</v>
      </c>
      <c r="I38" s="317" t="str">
        <f t="shared" si="0"/>
        <v>Cleared</v>
      </c>
      <c r="K38" s="308"/>
      <c r="L38" s="308"/>
      <c r="M38" s="308"/>
      <c r="N38" s="308"/>
      <c r="O38" s="308"/>
      <c r="P38" s="308"/>
      <c r="Q38" s="308"/>
      <c r="R38" s="308"/>
    </row>
    <row r="39" spans="2:18" x14ac:dyDescent="0.3">
      <c r="B39" s="315">
        <v>30</v>
      </c>
      <c r="C39" s="315" t="str">
        <f>[2]Marks!C34</f>
        <v>15JG1A0491</v>
      </c>
      <c r="D39" s="316">
        <f>'[2]Student wise CO'!I243</f>
        <v>90.666666666666657</v>
      </c>
      <c r="E39" s="316">
        <f>'[2]Student wise CO'!I244</f>
        <v>92</v>
      </c>
      <c r="F39" s="316">
        <f>'[2]Student wise CO'!I245</f>
        <v>78.666666666666657</v>
      </c>
      <c r="G39" s="316">
        <f>'[2]Student wise CO'!I246</f>
        <v>80</v>
      </c>
      <c r="H39" s="316">
        <f>'[2]Student wise CO'!I247</f>
        <v>80</v>
      </c>
      <c r="I39" s="317" t="str">
        <f t="shared" si="0"/>
        <v>Cleared</v>
      </c>
      <c r="P39" s="308"/>
      <c r="Q39" s="308"/>
      <c r="R39" s="308"/>
    </row>
    <row r="40" spans="2:18" x14ac:dyDescent="0.3">
      <c r="B40" s="315">
        <v>31</v>
      </c>
      <c r="C40" s="315" t="str">
        <f>[2]Marks!C35</f>
        <v>15JG1A0492</v>
      </c>
      <c r="D40" s="316">
        <f>'[2]Student wise CO'!I251</f>
        <v>89.333333333333329</v>
      </c>
      <c r="E40" s="316">
        <f>'[2]Student wise CO'!I252</f>
        <v>90.666666666666657</v>
      </c>
      <c r="F40" s="316">
        <f>'[2]Student wise CO'!I253</f>
        <v>81.333333333333329</v>
      </c>
      <c r="G40" s="316">
        <f>'[2]Student wise CO'!I254</f>
        <v>81.333333333333329</v>
      </c>
      <c r="H40" s="316">
        <f>'[2]Student wise CO'!I255</f>
        <v>81.333333333333329</v>
      </c>
      <c r="I40" s="317" t="str">
        <f t="shared" si="0"/>
        <v>Cleared</v>
      </c>
      <c r="K40" s="308"/>
      <c r="L40" s="308"/>
      <c r="M40" s="308"/>
      <c r="N40" s="308"/>
      <c r="O40" s="308"/>
      <c r="P40" s="308"/>
      <c r="Q40" s="308"/>
      <c r="R40" s="308"/>
    </row>
    <row r="41" spans="2:18" x14ac:dyDescent="0.3">
      <c r="B41" s="315">
        <v>32</v>
      </c>
      <c r="C41" s="315" t="str">
        <f>[2]Marks!C36</f>
        <v>15JG1A0493</v>
      </c>
      <c r="D41" s="316">
        <f>'[2]Student wise CO'!I259</f>
        <v>78.666666666666657</v>
      </c>
      <c r="E41" s="316">
        <f>'[2]Student wise CO'!I260</f>
        <v>82.666666666666671</v>
      </c>
      <c r="F41" s="316">
        <f>'[2]Student wise CO'!I261</f>
        <v>80</v>
      </c>
      <c r="G41" s="316">
        <f>'[2]Student wise CO'!I262</f>
        <v>80</v>
      </c>
      <c r="H41" s="316">
        <f>'[2]Student wise CO'!I263</f>
        <v>80</v>
      </c>
      <c r="I41" s="317" t="str">
        <f t="shared" si="0"/>
        <v>Cleared</v>
      </c>
      <c r="K41" s="308"/>
      <c r="L41" s="308"/>
      <c r="M41" s="308"/>
      <c r="N41" s="308"/>
      <c r="O41" s="308"/>
      <c r="P41" s="308"/>
      <c r="Q41" s="308"/>
      <c r="R41" s="308"/>
    </row>
    <row r="42" spans="2:18" x14ac:dyDescent="0.3">
      <c r="B42" s="315">
        <v>33</v>
      </c>
      <c r="C42" s="315" t="str">
        <f>[2]Marks!C37</f>
        <v>15JG1A0494</v>
      </c>
      <c r="D42" s="316">
        <f>'[2]Student wise CO'!I267</f>
        <v>82.666666666666671</v>
      </c>
      <c r="E42" s="316">
        <f>'[2]Student wise CO'!I268</f>
        <v>84</v>
      </c>
      <c r="F42" s="316">
        <f>'[2]Student wise CO'!I269</f>
        <v>84</v>
      </c>
      <c r="G42" s="316">
        <f>'[2]Student wise CO'!I270</f>
        <v>84</v>
      </c>
      <c r="H42" s="316">
        <f>'[2]Student wise CO'!I271</f>
        <v>82.666666666666671</v>
      </c>
      <c r="I42" s="317" t="str">
        <f t="shared" si="0"/>
        <v>Cleared</v>
      </c>
      <c r="K42" s="308"/>
      <c r="L42" s="308"/>
      <c r="M42" s="308"/>
      <c r="N42" s="308"/>
      <c r="O42" s="308"/>
      <c r="P42" s="308"/>
      <c r="Q42" s="308"/>
      <c r="R42" s="308"/>
    </row>
    <row r="43" spans="2:18" x14ac:dyDescent="0.3">
      <c r="B43" s="315">
        <v>34</v>
      </c>
      <c r="C43" s="315" t="str">
        <f>[2]Marks!C38</f>
        <v>15JG1A0495</v>
      </c>
      <c r="D43" s="316">
        <f>'[2]Student wise CO'!I275</f>
        <v>77.333333333333329</v>
      </c>
      <c r="E43" s="316">
        <f>'[2]Student wise CO'!I276</f>
        <v>78.666666666666657</v>
      </c>
      <c r="F43" s="316">
        <f>'[2]Student wise CO'!I277</f>
        <v>65.333333333333329</v>
      </c>
      <c r="G43" s="316">
        <f>'[2]Student wise CO'!I278</f>
        <v>64</v>
      </c>
      <c r="H43" s="316">
        <f>'[2]Student wise CO'!I279</f>
        <v>65.333333333333329</v>
      </c>
      <c r="I43" s="317" t="str">
        <f t="shared" si="0"/>
        <v>Cleared</v>
      </c>
      <c r="K43" s="308"/>
      <c r="L43" s="308"/>
      <c r="M43" s="308"/>
      <c r="N43" s="308"/>
      <c r="O43" s="308"/>
      <c r="P43" s="308"/>
      <c r="Q43" s="308"/>
      <c r="R43" s="308"/>
    </row>
    <row r="44" spans="2:18" x14ac:dyDescent="0.3">
      <c r="B44" s="315">
        <v>35</v>
      </c>
      <c r="C44" s="315" t="str">
        <f>[2]Marks!C39</f>
        <v>15JG1A0496</v>
      </c>
      <c r="D44" s="316">
        <f>'[2]Student wise CO'!I283</f>
        <v>77.333333333333329</v>
      </c>
      <c r="E44" s="316">
        <f>'[2]Student wise CO'!I284</f>
        <v>78.666666666666657</v>
      </c>
      <c r="F44" s="316">
        <f>'[2]Student wise CO'!I285</f>
        <v>74.666666666666671</v>
      </c>
      <c r="G44" s="316">
        <f>'[2]Student wise CO'!I286</f>
        <v>76</v>
      </c>
      <c r="H44" s="316">
        <f>'[2]Student wise CO'!I287</f>
        <v>74.666666666666671</v>
      </c>
      <c r="I44" s="317" t="str">
        <f t="shared" si="0"/>
        <v>Cleared</v>
      </c>
      <c r="K44" s="308"/>
      <c r="L44" s="308"/>
      <c r="M44" s="308"/>
      <c r="N44" s="308"/>
      <c r="O44" s="308"/>
      <c r="P44" s="308"/>
      <c r="Q44" s="308"/>
      <c r="R44" s="308"/>
    </row>
    <row r="45" spans="2:18" x14ac:dyDescent="0.3">
      <c r="B45" s="315">
        <v>36</v>
      </c>
      <c r="C45" s="315" t="str">
        <f>[2]Marks!C40</f>
        <v>15JG1A0497</v>
      </c>
      <c r="D45" s="316">
        <f>'[2]Student wise CO'!I291</f>
        <v>80</v>
      </c>
      <c r="E45" s="316">
        <f>'[2]Student wise CO'!I292</f>
        <v>82.666666666666671</v>
      </c>
      <c r="F45" s="316">
        <f>'[2]Student wise CO'!I293</f>
        <v>85.333333333333343</v>
      </c>
      <c r="G45" s="316">
        <f>'[2]Student wise CO'!I294</f>
        <v>85.333333333333343</v>
      </c>
      <c r="H45" s="316">
        <f>'[2]Student wise CO'!I295</f>
        <v>85.333333333333343</v>
      </c>
      <c r="I45" s="317" t="str">
        <f t="shared" si="0"/>
        <v>Cleared</v>
      </c>
      <c r="K45" s="308"/>
      <c r="L45" s="308"/>
      <c r="M45" s="308"/>
      <c r="N45" s="308"/>
      <c r="O45" s="308"/>
      <c r="P45" s="308"/>
      <c r="Q45" s="308"/>
      <c r="R45" s="308"/>
    </row>
    <row r="46" spans="2:18" x14ac:dyDescent="0.3">
      <c r="B46" s="315">
        <v>37</v>
      </c>
      <c r="C46" s="315" t="str">
        <f>[2]Marks!C41</f>
        <v>15JG1A0498</v>
      </c>
      <c r="D46" s="316">
        <f>'[2]Student wise CO'!I299</f>
        <v>85.333333333333343</v>
      </c>
      <c r="E46" s="316">
        <f>'[2]Student wise CO'!I300</f>
        <v>86.666666666666671</v>
      </c>
      <c r="F46" s="316">
        <f>'[2]Student wise CO'!I301</f>
        <v>86.666666666666671</v>
      </c>
      <c r="G46" s="316">
        <f>'[2]Student wise CO'!I302</f>
        <v>86.666666666666671</v>
      </c>
      <c r="H46" s="316">
        <f>'[2]Student wise CO'!I303</f>
        <v>88</v>
      </c>
      <c r="I46" s="317" t="str">
        <f t="shared" si="0"/>
        <v>Cleared</v>
      </c>
      <c r="K46" s="308"/>
      <c r="L46" s="308"/>
      <c r="M46" s="308"/>
      <c r="N46" s="308"/>
      <c r="O46" s="308"/>
      <c r="P46" s="308"/>
      <c r="Q46" s="308"/>
      <c r="R46" s="308"/>
    </row>
    <row r="47" spans="2:18" x14ac:dyDescent="0.3">
      <c r="B47" s="315">
        <v>38</v>
      </c>
      <c r="C47" s="315" t="str">
        <f>[2]Marks!C42</f>
        <v>15JG1A0499</v>
      </c>
      <c r="D47" s="316">
        <f>'[2]Student wise CO'!I307</f>
        <v>90.666666666666657</v>
      </c>
      <c r="E47" s="316">
        <f>'[2]Student wise CO'!I308</f>
        <v>92</v>
      </c>
      <c r="F47" s="316">
        <f>'[2]Student wise CO'!I309</f>
        <v>93.333333333333329</v>
      </c>
      <c r="G47" s="316">
        <f>'[2]Student wise CO'!I310</f>
        <v>93.333333333333329</v>
      </c>
      <c r="H47" s="316">
        <f>'[2]Student wise CO'!I311</f>
        <v>93.333333333333329</v>
      </c>
      <c r="I47" s="317" t="str">
        <f t="shared" si="0"/>
        <v>Cleared</v>
      </c>
      <c r="K47" s="308"/>
      <c r="L47" s="308"/>
      <c r="M47" s="308"/>
      <c r="N47" s="308"/>
      <c r="O47" s="308"/>
      <c r="P47" s="308"/>
      <c r="Q47" s="308"/>
      <c r="R47" s="308"/>
    </row>
    <row r="48" spans="2:18" x14ac:dyDescent="0.3">
      <c r="B48" s="315">
        <v>39</v>
      </c>
      <c r="C48" s="315" t="str">
        <f>[2]Marks!C43</f>
        <v>15JG1A04A0</v>
      </c>
      <c r="D48" s="316">
        <f>'[2]Student wise CO'!I315</f>
        <v>85.333333333333343</v>
      </c>
      <c r="E48" s="316">
        <f>'[2]Student wise CO'!I316</f>
        <v>84</v>
      </c>
      <c r="F48" s="316">
        <f>'[2]Student wise CO'!I317</f>
        <v>73.333333333333329</v>
      </c>
      <c r="G48" s="316">
        <f>'[2]Student wise CO'!I318</f>
        <v>73.333333333333329</v>
      </c>
      <c r="H48" s="316">
        <f>'[2]Student wise CO'!I319</f>
        <v>73.333333333333329</v>
      </c>
      <c r="I48" s="317" t="str">
        <f t="shared" si="0"/>
        <v>Cleared</v>
      </c>
      <c r="K48" s="308"/>
      <c r="L48" s="308"/>
      <c r="M48" s="308"/>
      <c r="N48" s="308"/>
      <c r="O48" s="308"/>
      <c r="P48" s="308"/>
      <c r="Q48" s="308"/>
      <c r="R48" s="308"/>
    </row>
    <row r="49" spans="2:18" x14ac:dyDescent="0.3">
      <c r="B49" s="315">
        <v>40</v>
      </c>
      <c r="C49" s="315" t="str">
        <f>[2]Marks!C44</f>
        <v>15JG1A04A1</v>
      </c>
      <c r="D49" s="316">
        <f>'[2]Student wise CO'!I323</f>
        <v>76</v>
      </c>
      <c r="E49" s="316">
        <f>'[2]Student wise CO'!I324</f>
        <v>74.666666666666671</v>
      </c>
      <c r="F49" s="316">
        <f>'[2]Student wise CO'!I325</f>
        <v>64</v>
      </c>
      <c r="G49" s="316">
        <f>'[2]Student wise CO'!I326</f>
        <v>61.333333333333329</v>
      </c>
      <c r="H49" s="316">
        <f>'[2]Student wise CO'!I327</f>
        <v>62.666666666666671</v>
      </c>
      <c r="I49" s="317" t="str">
        <f t="shared" si="0"/>
        <v>Cleared</v>
      </c>
      <c r="K49" s="308"/>
      <c r="L49" s="308"/>
      <c r="M49" s="308"/>
      <c r="N49" s="308"/>
      <c r="O49" s="308"/>
      <c r="P49" s="308"/>
      <c r="Q49" s="308"/>
      <c r="R49" s="308"/>
    </row>
    <row r="50" spans="2:18" x14ac:dyDescent="0.3">
      <c r="B50" s="315">
        <v>41</v>
      </c>
      <c r="C50" s="315" t="str">
        <f>[2]Marks!C45</f>
        <v>15JG1A04A2</v>
      </c>
      <c r="D50" s="316">
        <f>'[2]Student wise CO'!I331</f>
        <v>93.333333333333329</v>
      </c>
      <c r="E50" s="316">
        <f>'[2]Student wise CO'!I332</f>
        <v>93.333333333333329</v>
      </c>
      <c r="F50" s="316">
        <f>'[2]Student wise CO'!I333</f>
        <v>81.333333333333329</v>
      </c>
      <c r="G50" s="316">
        <f>'[2]Student wise CO'!I334</f>
        <v>80</v>
      </c>
      <c r="H50" s="316">
        <f>'[2]Student wise CO'!I335</f>
        <v>80</v>
      </c>
      <c r="I50" s="317" t="str">
        <f t="shared" si="0"/>
        <v>Cleared</v>
      </c>
      <c r="K50" s="308"/>
      <c r="L50" s="308"/>
      <c r="M50" s="308"/>
      <c r="N50" s="308"/>
      <c r="O50" s="308"/>
      <c r="P50" s="308"/>
      <c r="Q50" s="308"/>
      <c r="R50" s="308"/>
    </row>
    <row r="51" spans="2:18" ht="15.6" x14ac:dyDescent="0.3">
      <c r="B51" s="315">
        <v>42</v>
      </c>
      <c r="C51" s="315" t="str">
        <f>[2]Marks!C46</f>
        <v>15JG1A04A3</v>
      </c>
      <c r="D51" s="316">
        <f>'[2]Student wise CO'!I339</f>
        <v>92</v>
      </c>
      <c r="E51" s="316">
        <f>'[2]Student wise CO'!I340</f>
        <v>92</v>
      </c>
      <c r="F51" s="316">
        <f>'[2]Student wise CO'!I341</f>
        <v>80</v>
      </c>
      <c r="G51" s="316">
        <f>'[2]Student wise CO'!I342</f>
        <v>80</v>
      </c>
      <c r="H51" s="316">
        <f>'[2]Student wise CO'!I343</f>
        <v>80</v>
      </c>
      <c r="I51" s="317" t="str">
        <f t="shared" si="0"/>
        <v>Cleared</v>
      </c>
      <c r="K51" s="414" t="s">
        <v>1119</v>
      </c>
      <c r="L51" s="415"/>
      <c r="M51" s="415"/>
      <c r="N51" s="415"/>
      <c r="O51" s="415"/>
      <c r="P51" s="308"/>
      <c r="Q51" s="308"/>
      <c r="R51" s="308"/>
    </row>
    <row r="52" spans="2:18" x14ac:dyDescent="0.3">
      <c r="B52" s="315">
        <v>43</v>
      </c>
      <c r="C52" s="315" t="str">
        <f>[2]Marks!C47</f>
        <v>15JG1A04A4</v>
      </c>
      <c r="D52" s="316">
        <f>'[2]Student wise CO'!I347</f>
        <v>92</v>
      </c>
      <c r="E52" s="316">
        <f>'[2]Student wise CO'!I348</f>
        <v>93.333333333333329</v>
      </c>
      <c r="F52" s="316">
        <f>'[2]Student wise CO'!I349</f>
        <v>90.666666666666657</v>
      </c>
      <c r="G52" s="316">
        <f>'[2]Student wise CO'!I350</f>
        <v>85.333333333333343</v>
      </c>
      <c r="H52" s="316">
        <f>'[2]Student wise CO'!I351</f>
        <v>89.333333333333329</v>
      </c>
      <c r="I52" s="317" t="str">
        <f t="shared" si="0"/>
        <v>Cleared</v>
      </c>
      <c r="K52" s="308"/>
      <c r="L52" s="308"/>
      <c r="M52" s="308"/>
      <c r="N52" s="308"/>
      <c r="O52" s="308"/>
      <c r="P52" s="308"/>
      <c r="Q52" s="308"/>
      <c r="R52" s="308"/>
    </row>
    <row r="53" spans="2:18" x14ac:dyDescent="0.3">
      <c r="B53" s="315">
        <v>44</v>
      </c>
      <c r="C53" s="315" t="str">
        <f>[2]Marks!C48</f>
        <v>15JG1A04A5</v>
      </c>
      <c r="D53" s="316">
        <f>'[2]Student wise CO'!I355</f>
        <v>89.333333333333329</v>
      </c>
      <c r="E53" s="316">
        <f>'[2]Student wise CO'!I356</f>
        <v>90.666666666666657</v>
      </c>
      <c r="F53" s="316">
        <f>'[2]Student wise CO'!I357</f>
        <v>74.666666666666671</v>
      </c>
      <c r="G53" s="316">
        <f>'[2]Student wise CO'!I358</f>
        <v>69.333333333333343</v>
      </c>
      <c r="H53" s="316">
        <f>'[2]Student wise CO'!I359</f>
        <v>72</v>
      </c>
      <c r="I53" s="317" t="str">
        <f t="shared" si="0"/>
        <v>Cleared</v>
      </c>
      <c r="K53" s="308"/>
      <c r="L53" s="308"/>
      <c r="M53" s="308"/>
      <c r="N53" s="308"/>
      <c r="O53" s="308"/>
      <c r="P53" s="308"/>
      <c r="Q53" s="308"/>
      <c r="R53" s="308"/>
    </row>
    <row r="54" spans="2:18" x14ac:dyDescent="0.3">
      <c r="B54" s="315">
        <v>45</v>
      </c>
      <c r="C54" s="315" t="str">
        <f>[2]Marks!C49</f>
        <v>15JG1A04A6</v>
      </c>
      <c r="D54" s="316">
        <f>'[2]Student wise CO'!I363</f>
        <v>82.666666666666671</v>
      </c>
      <c r="E54" s="316">
        <f>'[2]Student wise CO'!I364</f>
        <v>84</v>
      </c>
      <c r="F54" s="316">
        <f>'[2]Student wise CO'!I365</f>
        <v>84</v>
      </c>
      <c r="G54" s="316">
        <f>'[2]Student wise CO'!I366</f>
        <v>85.333333333333343</v>
      </c>
      <c r="H54" s="316">
        <f>'[2]Student wise CO'!I367</f>
        <v>85.333333333333343</v>
      </c>
      <c r="I54" s="317" t="str">
        <f t="shared" si="0"/>
        <v>Cleared</v>
      </c>
      <c r="K54" s="308"/>
      <c r="L54" s="308"/>
      <c r="M54" s="308"/>
      <c r="N54" s="308"/>
      <c r="O54" s="308"/>
      <c r="P54" s="308"/>
      <c r="Q54" s="308"/>
      <c r="R54" s="308"/>
    </row>
    <row r="55" spans="2:18" x14ac:dyDescent="0.3">
      <c r="B55" s="315">
        <v>46</v>
      </c>
      <c r="C55" s="315" t="str">
        <f>[2]Marks!C50</f>
        <v>15JG1A04A7</v>
      </c>
      <c r="D55" s="316">
        <f>'[2]Student wise CO'!I371</f>
        <v>85.333333333333343</v>
      </c>
      <c r="E55" s="316">
        <f>'[2]Student wise CO'!I372</f>
        <v>86.666666666666671</v>
      </c>
      <c r="F55" s="316">
        <f>'[2]Student wise CO'!I373</f>
        <v>85.333333333333343</v>
      </c>
      <c r="G55" s="316">
        <f>'[2]Student wise CO'!I374</f>
        <v>84</v>
      </c>
      <c r="H55" s="316">
        <f>'[2]Student wise CO'!I375</f>
        <v>82.666666666666671</v>
      </c>
      <c r="I55" s="317" t="str">
        <f t="shared" si="0"/>
        <v>Cleared</v>
      </c>
      <c r="K55" s="308"/>
      <c r="L55" s="308"/>
      <c r="M55" s="308"/>
      <c r="N55" s="308"/>
      <c r="O55" s="308"/>
      <c r="P55" s="308"/>
      <c r="Q55" s="308"/>
      <c r="R55" s="308"/>
    </row>
    <row r="56" spans="2:18" x14ac:dyDescent="0.3">
      <c r="B56" s="315">
        <v>47</v>
      </c>
      <c r="C56" s="315" t="str">
        <f>[2]Marks!C51</f>
        <v>15JG1A04A8</v>
      </c>
      <c r="D56" s="316">
        <f>'[2]Student wise CO'!I379</f>
        <v>78.666666666666657</v>
      </c>
      <c r="E56" s="316">
        <f>'[2]Student wise CO'!I380</f>
        <v>78.666666666666657</v>
      </c>
      <c r="F56" s="316">
        <f>'[2]Student wise CO'!I381</f>
        <v>68</v>
      </c>
      <c r="G56" s="316">
        <f>'[2]Student wise CO'!I382</f>
        <v>66.666666666666657</v>
      </c>
      <c r="H56" s="316">
        <f>'[2]Student wise CO'!I383</f>
        <v>65.333333333333329</v>
      </c>
      <c r="I56" s="317" t="str">
        <f t="shared" si="0"/>
        <v>Cleared</v>
      </c>
    </row>
    <row r="57" spans="2:18" x14ac:dyDescent="0.3">
      <c r="B57" s="315">
        <v>48</v>
      </c>
      <c r="C57" s="315" t="str">
        <f>[2]Marks!C52</f>
        <v>15JG1A04A9</v>
      </c>
      <c r="D57" s="316">
        <f>'[2]Student wise CO'!I387</f>
        <v>81.333333333333329</v>
      </c>
      <c r="E57" s="316">
        <f>'[2]Student wise CO'!I388</f>
        <v>82.666666666666671</v>
      </c>
      <c r="F57" s="316">
        <f>'[2]Student wise CO'!I389</f>
        <v>68</v>
      </c>
      <c r="G57" s="316">
        <f>'[2]Student wise CO'!I390</f>
        <v>66.666666666666657</v>
      </c>
      <c r="H57" s="316">
        <f>'[2]Student wise CO'!I391</f>
        <v>65.333333333333329</v>
      </c>
      <c r="I57" s="317" t="str">
        <f t="shared" si="0"/>
        <v>Cleared</v>
      </c>
    </row>
    <row r="58" spans="2:18" x14ac:dyDescent="0.3">
      <c r="B58" s="315">
        <v>49</v>
      </c>
      <c r="C58" s="315" t="str">
        <f>[2]Marks!C53</f>
        <v>15JG1A04B0</v>
      </c>
      <c r="D58" s="316">
        <f>'[2]Student wise CO'!I395</f>
        <v>70.666666666666671</v>
      </c>
      <c r="E58" s="316">
        <f>'[2]Student wise CO'!I396</f>
        <v>70.666666666666671</v>
      </c>
      <c r="F58" s="316">
        <f>'[2]Student wise CO'!I397</f>
        <v>72</v>
      </c>
      <c r="G58" s="316">
        <f>'[2]Student wise CO'!I398</f>
        <v>70.666666666666671</v>
      </c>
      <c r="H58" s="316">
        <f>'[2]Student wise CO'!I399</f>
        <v>69.333333333333343</v>
      </c>
      <c r="I58" s="317" t="str">
        <f t="shared" si="0"/>
        <v>Cleared</v>
      </c>
    </row>
    <row r="59" spans="2:18" x14ac:dyDescent="0.3">
      <c r="B59" s="315">
        <v>50</v>
      </c>
      <c r="C59" s="315" t="str">
        <f>[2]Marks!C54</f>
        <v>15JG1A04B1</v>
      </c>
      <c r="D59" s="316">
        <f>'[2]Student wise CO'!I403</f>
        <v>77.333333333333329</v>
      </c>
      <c r="E59" s="316">
        <f>'[2]Student wise CO'!I404</f>
        <v>77.333333333333329</v>
      </c>
      <c r="F59" s="316">
        <f>'[2]Student wise CO'!I405</f>
        <v>76</v>
      </c>
      <c r="G59" s="316">
        <f>'[2]Student wise CO'!I406</f>
        <v>76</v>
      </c>
      <c r="H59" s="316">
        <f>'[2]Student wise CO'!I407</f>
        <v>74.666666666666671</v>
      </c>
      <c r="I59" s="317" t="str">
        <f t="shared" si="0"/>
        <v>Cleared</v>
      </c>
    </row>
    <row r="60" spans="2:18" x14ac:dyDescent="0.3">
      <c r="B60" s="315">
        <v>51</v>
      </c>
      <c r="C60" s="315" t="str">
        <f>[2]Marks!C55</f>
        <v>15JG1A04B2</v>
      </c>
      <c r="D60" s="316">
        <f>'[2]Student wise CO'!I411</f>
        <v>66.666666666666657</v>
      </c>
      <c r="E60" s="316">
        <f>'[2]Student wise CO'!I412</f>
        <v>65.333333333333329</v>
      </c>
      <c r="F60" s="316">
        <f>'[2]Student wise CO'!I413</f>
        <v>65.333333333333329</v>
      </c>
      <c r="G60" s="316">
        <f>'[2]Student wise CO'!I414</f>
        <v>65.333333333333329</v>
      </c>
      <c r="H60" s="316">
        <f>'[2]Student wise CO'!I415</f>
        <v>65.333333333333329</v>
      </c>
      <c r="I60" s="317" t="str">
        <f t="shared" si="0"/>
        <v>Cleared</v>
      </c>
    </row>
    <row r="61" spans="2:18" x14ac:dyDescent="0.3">
      <c r="B61" s="315">
        <v>52</v>
      </c>
      <c r="C61" s="315" t="str">
        <f>[2]Marks!C56</f>
        <v>15JG1A04B3</v>
      </c>
      <c r="D61" s="316">
        <f>'[2]Student wise CO'!I419</f>
        <v>44</v>
      </c>
      <c r="E61" s="316">
        <f>'[2]Student wise CO'!I420</f>
        <v>45.333333333333329</v>
      </c>
      <c r="F61" s="316">
        <f>'[2]Student wise CO'!I421</f>
        <v>41.333333333333336</v>
      </c>
      <c r="G61" s="316">
        <f>'[2]Student wise CO'!I422</f>
        <v>41.333333333333336</v>
      </c>
      <c r="H61" s="316">
        <f>'[2]Student wise CO'!I423</f>
        <v>41.333333333333336</v>
      </c>
      <c r="I61" s="317" t="str">
        <f t="shared" si="0"/>
        <v>Not Cleared</v>
      </c>
    </row>
    <row r="62" spans="2:18" x14ac:dyDescent="0.3">
      <c r="B62" s="315">
        <v>53</v>
      </c>
      <c r="C62" s="315" t="str">
        <f>[2]Marks!C57</f>
        <v>15JG1A04B4</v>
      </c>
      <c r="D62" s="316">
        <f>'[2]Student wise CO'!I427</f>
        <v>69.333333333333343</v>
      </c>
      <c r="E62" s="316">
        <f>'[2]Student wise CO'!I428</f>
        <v>69.333333333333343</v>
      </c>
      <c r="F62" s="316">
        <f>'[2]Student wise CO'!I429</f>
        <v>70.666666666666671</v>
      </c>
      <c r="G62" s="316">
        <f>'[2]Student wise CO'!I430</f>
        <v>70.666666666666671</v>
      </c>
      <c r="H62" s="316">
        <f>'[2]Student wise CO'!I431</f>
        <v>70.666666666666671</v>
      </c>
      <c r="I62" s="317" t="str">
        <f t="shared" si="0"/>
        <v>Cleared</v>
      </c>
    </row>
    <row r="63" spans="2:18" x14ac:dyDescent="0.3">
      <c r="B63" s="315">
        <v>54</v>
      </c>
      <c r="C63" s="315" t="str">
        <f>[2]Marks!C58</f>
        <v>15JG1A04B5</v>
      </c>
      <c r="D63" s="316">
        <f>'[2]Student wise CO'!I435</f>
        <v>76</v>
      </c>
      <c r="E63" s="316">
        <f>'[2]Student wise CO'!I436</f>
        <v>76</v>
      </c>
      <c r="F63" s="316">
        <f>'[2]Student wise CO'!I437</f>
        <v>64</v>
      </c>
      <c r="G63" s="316">
        <f>'[2]Student wise CO'!I438</f>
        <v>62.666666666666671</v>
      </c>
      <c r="H63" s="316">
        <f>'[2]Student wise CO'!I439</f>
        <v>62.666666666666671</v>
      </c>
      <c r="I63" s="317" t="str">
        <f t="shared" si="0"/>
        <v>Cleared</v>
      </c>
    </row>
    <row r="64" spans="2:18" x14ac:dyDescent="0.3">
      <c r="B64" s="315">
        <v>55</v>
      </c>
      <c r="C64" s="315" t="str">
        <f>[2]Marks!C59</f>
        <v>15JG1A04B6</v>
      </c>
      <c r="D64" s="316">
        <f>'[2]Student wise CO'!I443</f>
        <v>88</v>
      </c>
      <c r="E64" s="316">
        <f>'[2]Student wise CO'!I444</f>
        <v>88</v>
      </c>
      <c r="F64" s="316">
        <f>'[2]Student wise CO'!I445</f>
        <v>90.666666666666657</v>
      </c>
      <c r="G64" s="316">
        <f>'[2]Student wise CO'!I446</f>
        <v>89.333333333333329</v>
      </c>
      <c r="H64" s="316">
        <f>'[2]Student wise CO'!I447</f>
        <v>88</v>
      </c>
      <c r="I64" s="317" t="str">
        <f t="shared" si="0"/>
        <v>Cleared</v>
      </c>
    </row>
    <row r="65" spans="2:9" x14ac:dyDescent="0.3">
      <c r="B65" s="315">
        <v>56</v>
      </c>
      <c r="C65" s="315" t="str">
        <f>[2]Marks!C60</f>
        <v>15JG1A04B7</v>
      </c>
      <c r="D65" s="316">
        <f>'[2]Student wise CO'!I451</f>
        <v>64</v>
      </c>
      <c r="E65" s="316">
        <f>'[2]Student wise CO'!I452</f>
        <v>62.666666666666671</v>
      </c>
      <c r="F65" s="316">
        <f>'[2]Student wise CO'!I453</f>
        <v>65.333333333333329</v>
      </c>
      <c r="G65" s="316">
        <f>'[2]Student wise CO'!I454</f>
        <v>64</v>
      </c>
      <c r="H65" s="316">
        <f>'[2]Student wise CO'!I455</f>
        <v>64</v>
      </c>
      <c r="I65" s="317" t="str">
        <f t="shared" si="0"/>
        <v>Cleared</v>
      </c>
    </row>
    <row r="66" spans="2:9" x14ac:dyDescent="0.3">
      <c r="B66" s="315">
        <v>57</v>
      </c>
      <c r="C66" s="315" t="str">
        <f>[2]Marks!C61</f>
        <v>15JG1A04B8</v>
      </c>
      <c r="D66" s="316">
        <f>'[2]Student wise CO'!I459</f>
        <v>89.333333333333329</v>
      </c>
      <c r="E66" s="316">
        <f>'[2]Student wise CO'!I460</f>
        <v>86.666666666666671</v>
      </c>
      <c r="F66" s="316">
        <f>'[2]Student wise CO'!I461</f>
        <v>92</v>
      </c>
      <c r="G66" s="316">
        <f>'[2]Student wise CO'!I462</f>
        <v>90.666666666666657</v>
      </c>
      <c r="H66" s="316">
        <f>'[2]Student wise CO'!I463</f>
        <v>90.666666666666657</v>
      </c>
      <c r="I66" s="317" t="str">
        <f t="shared" si="0"/>
        <v>Cleared</v>
      </c>
    </row>
    <row r="67" spans="2:9" x14ac:dyDescent="0.3">
      <c r="B67" s="315">
        <v>58</v>
      </c>
      <c r="C67" s="315" t="str">
        <f>[3]Marks!C63</f>
        <v>16JG5A0401</v>
      </c>
      <c r="D67" s="316">
        <f>'[2]Student wise CO'!I467</f>
        <v>60</v>
      </c>
      <c r="E67" s="316">
        <f>'[2]Student wise CO'!I468</f>
        <v>58.666666666666664</v>
      </c>
      <c r="F67" s="316">
        <f>'[2]Student wise CO'!I469</f>
        <v>52</v>
      </c>
      <c r="G67" s="316">
        <f>'[2]Student wise CO'!I470</f>
        <v>52</v>
      </c>
      <c r="H67" s="316">
        <f>'[2]Student wise CO'!I471</f>
        <v>52</v>
      </c>
      <c r="I67" s="317" t="str">
        <f t="shared" si="0"/>
        <v>Cleared</v>
      </c>
    </row>
    <row r="68" spans="2:9" x14ac:dyDescent="0.3">
      <c r="B68" s="315">
        <v>59</v>
      </c>
      <c r="C68" s="315" t="str">
        <f>[3]Marks!C64</f>
        <v>16JG5A0402</v>
      </c>
      <c r="D68" s="316">
        <f>'[2]Student wise CO'!I475</f>
        <v>18.666666666666668</v>
      </c>
      <c r="E68" s="316">
        <f>'[2]Student wise CO'!I476</f>
        <v>4</v>
      </c>
      <c r="F68" s="316">
        <f>'[2]Student wise CO'!I477</f>
        <v>-1.3333333333333335</v>
      </c>
      <c r="G68" s="316">
        <f>'[2]Student wise CO'!I478</f>
        <v>-1.3333333333333335</v>
      </c>
      <c r="H68" s="316">
        <f>'[2]Student wise CO'!I479</f>
        <v>-1.3333333333333335</v>
      </c>
      <c r="I68" s="317" t="str">
        <f t="shared" si="0"/>
        <v>Not Cleared</v>
      </c>
    </row>
    <row r="69" spans="2:9" x14ac:dyDescent="0.3">
      <c r="B69" s="315">
        <v>60</v>
      </c>
      <c r="C69" s="315" t="str">
        <f>[3]Marks!C65</f>
        <v>16JG5A0404</v>
      </c>
      <c r="D69" s="316">
        <f>'[2]Student wise CO'!I483</f>
        <v>65.333333333333329</v>
      </c>
      <c r="E69" s="316">
        <f>'[2]Student wise CO'!I484</f>
        <v>64</v>
      </c>
      <c r="F69" s="316">
        <f>'[2]Student wise CO'!I485</f>
        <v>65.333333333333329</v>
      </c>
      <c r="G69" s="316">
        <f>'[2]Student wise CO'!I486</f>
        <v>64</v>
      </c>
      <c r="H69" s="316">
        <f>'[2]Student wise CO'!I487</f>
        <v>64</v>
      </c>
      <c r="I69" s="317" t="str">
        <f t="shared" si="0"/>
        <v>Cleared</v>
      </c>
    </row>
    <row r="70" spans="2:9" x14ac:dyDescent="0.3">
      <c r="B70" s="315">
        <v>61</v>
      </c>
      <c r="C70" s="315" t="str">
        <f>[3]Marks!C66</f>
        <v>16JG5A0405</v>
      </c>
      <c r="D70" s="316">
        <f>'[2]Student wise CO'!I491</f>
        <v>86.666666666666671</v>
      </c>
      <c r="E70" s="316">
        <f>'[2]Student wise CO'!I492</f>
        <v>85.333333333333343</v>
      </c>
      <c r="F70" s="316">
        <f>'[2]Student wise CO'!I493</f>
        <v>86.666666666666671</v>
      </c>
      <c r="G70" s="316">
        <f>'[2]Student wise CO'!I494</f>
        <v>85.333333333333343</v>
      </c>
      <c r="H70" s="316">
        <f>'[2]Student wise CO'!I495</f>
        <v>85.333333333333343</v>
      </c>
      <c r="I70" s="317" t="str">
        <f t="shared" si="0"/>
        <v>Cleared</v>
      </c>
    </row>
    <row r="71" spans="2:9" x14ac:dyDescent="0.3">
      <c r="B71" s="315">
        <v>62</v>
      </c>
      <c r="C71" s="315" t="str">
        <f>[3]Marks!C67</f>
        <v>16JG5A0406</v>
      </c>
      <c r="D71" s="316">
        <f>'[2]Student wise CO'!I499</f>
        <v>44</v>
      </c>
      <c r="E71" s="316">
        <f>'[2]Student wise CO'!I500</f>
        <v>44</v>
      </c>
      <c r="F71" s="316">
        <f>'[2]Student wise CO'!I501</f>
        <v>33.333333333333329</v>
      </c>
      <c r="G71" s="316">
        <f>'[2]Student wise CO'!I502</f>
        <v>32</v>
      </c>
      <c r="H71" s="316">
        <f>'[2]Student wise CO'!I503</f>
        <v>32</v>
      </c>
      <c r="I71" s="317" t="str">
        <f t="shared" si="0"/>
        <v>Not Cleared</v>
      </c>
    </row>
    <row r="72" spans="2:9" x14ac:dyDescent="0.3">
      <c r="B72" s="315">
        <v>63</v>
      </c>
      <c r="C72" s="315" t="str">
        <f>[2]Marks!C67</f>
        <v>16JG5A0412</v>
      </c>
      <c r="D72" s="316">
        <f>'[2]Student wise CO'!I507</f>
        <v>30.666666666666664</v>
      </c>
      <c r="E72" s="316">
        <f>'[2]Student wise CO'!I508</f>
        <v>30.666666666666664</v>
      </c>
      <c r="F72" s="316">
        <f>'[2]Student wise CO'!I509</f>
        <v>45.333333333333329</v>
      </c>
      <c r="G72" s="316">
        <f>'[2]Student wise CO'!I510</f>
        <v>42.666666666666671</v>
      </c>
      <c r="H72" s="316">
        <f>'[2]Student wise CO'!I511</f>
        <v>42.666666666666671</v>
      </c>
      <c r="I72" s="317" t="str">
        <f t="shared" si="0"/>
        <v>Not Cleared</v>
      </c>
    </row>
  </sheetData>
  <mergeCells count="21">
    <mergeCell ref="A1:I1"/>
    <mergeCell ref="A2:I2"/>
    <mergeCell ref="A3:I3"/>
    <mergeCell ref="K3:P3"/>
    <mergeCell ref="A4:D4"/>
    <mergeCell ref="E4:I4"/>
    <mergeCell ref="K4:Q4"/>
    <mergeCell ref="A5:D5"/>
    <mergeCell ref="E5:F5"/>
    <mergeCell ref="G5:H5"/>
    <mergeCell ref="A6:D6"/>
    <mergeCell ref="E6:F6"/>
    <mergeCell ref="G6:H6"/>
    <mergeCell ref="K34:R34"/>
    <mergeCell ref="K51:O51"/>
    <mergeCell ref="A7:D7"/>
    <mergeCell ref="E7:F7"/>
    <mergeCell ref="A8:D8"/>
    <mergeCell ref="E8:I8"/>
    <mergeCell ref="K8:R8"/>
    <mergeCell ref="K17:R1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O440"/>
  <sheetViews>
    <sheetView topLeftCell="D48" workbookViewId="0">
      <selection activeCell="R62" sqref="R62"/>
    </sheetView>
  </sheetViews>
  <sheetFormatPr defaultRowHeight="15.6" x14ac:dyDescent="0.3"/>
  <cols>
    <col min="1" max="1" width="9.5546875" style="133" customWidth="1"/>
    <col min="2" max="2" width="11.33203125" style="133" bestFit="1" customWidth="1"/>
    <col min="3" max="3" width="43.109375" style="133" bestFit="1" customWidth="1"/>
    <col min="4" max="4" width="14.33203125" style="141" customWidth="1"/>
    <col min="5" max="5" width="18.6640625" style="180" customWidth="1"/>
    <col min="6" max="6" width="11.6640625" style="180" bestFit="1" customWidth="1"/>
    <col min="7" max="7" width="10.44140625" style="181" customWidth="1"/>
    <col min="8" max="8" width="14.5546875" style="180" customWidth="1"/>
    <col min="9" max="10" width="16.6640625" style="180" customWidth="1"/>
    <col min="11" max="11" width="10.33203125" style="180" customWidth="1"/>
    <col min="12" max="12" width="12.44140625" style="180" customWidth="1"/>
    <col min="13" max="13" width="16.33203125" style="180" customWidth="1"/>
    <col min="14" max="14" width="11.6640625" style="65" bestFit="1" customWidth="1"/>
    <col min="15" max="15" width="8.6640625" style="65"/>
  </cols>
  <sheetData>
    <row r="4" spans="1:15" ht="42" customHeight="1" x14ac:dyDescent="0.3">
      <c r="A4" s="131" t="s">
        <v>617</v>
      </c>
      <c r="B4" s="132" t="s">
        <v>572</v>
      </c>
      <c r="C4" s="132" t="s">
        <v>573</v>
      </c>
      <c r="D4" s="455" t="s">
        <v>684</v>
      </c>
      <c r="E4" s="456"/>
      <c r="F4" s="435" t="s">
        <v>771</v>
      </c>
      <c r="G4" s="437" t="s">
        <v>772</v>
      </c>
      <c r="H4" s="457" t="s">
        <v>685</v>
      </c>
      <c r="I4" s="458"/>
      <c r="J4" s="435" t="s">
        <v>771</v>
      </c>
      <c r="K4" s="437" t="s">
        <v>772</v>
      </c>
      <c r="L4" s="459" t="s">
        <v>686</v>
      </c>
      <c r="M4" s="459"/>
      <c r="N4" s="435" t="s">
        <v>771</v>
      </c>
      <c r="O4" s="437" t="s">
        <v>772</v>
      </c>
    </row>
    <row r="5" spans="1:15" x14ac:dyDescent="0.3">
      <c r="D5" s="126" t="s">
        <v>687</v>
      </c>
      <c r="E5" s="143" t="s">
        <v>688</v>
      </c>
      <c r="F5" s="436"/>
      <c r="G5" s="438"/>
      <c r="H5" s="144" t="s">
        <v>689</v>
      </c>
      <c r="I5" s="145" t="s">
        <v>690</v>
      </c>
      <c r="J5" s="436"/>
      <c r="K5" s="438"/>
      <c r="L5" s="145" t="s">
        <v>689</v>
      </c>
      <c r="M5" s="146" t="s">
        <v>690</v>
      </c>
      <c r="N5" s="436"/>
      <c r="O5" s="438"/>
    </row>
    <row r="6" spans="1:15" x14ac:dyDescent="0.3">
      <c r="A6" s="445" t="s">
        <v>618</v>
      </c>
      <c r="B6" s="442" t="s">
        <v>574</v>
      </c>
      <c r="C6" s="448" t="s">
        <v>575</v>
      </c>
      <c r="D6" s="127">
        <v>96.4</v>
      </c>
      <c r="E6" s="147">
        <v>95.8</v>
      </c>
      <c r="F6" s="148">
        <f>AVERAGE(D6:E6)</f>
        <v>96.1</v>
      </c>
      <c r="G6" s="149">
        <v>3</v>
      </c>
      <c r="H6" s="147">
        <v>95.47</v>
      </c>
      <c r="I6" s="147">
        <v>94.72</v>
      </c>
      <c r="J6" s="150">
        <f>AVERAGE(H6:I6)</f>
        <v>95.094999999999999</v>
      </c>
      <c r="K6" s="147">
        <v>3</v>
      </c>
      <c r="L6" s="147">
        <v>95.07</v>
      </c>
      <c r="M6" s="151">
        <v>96</v>
      </c>
      <c r="N6" s="142">
        <f>AVERAGE(L6:M6)</f>
        <v>95.534999999999997</v>
      </c>
      <c r="O6" s="61">
        <v>3</v>
      </c>
    </row>
    <row r="7" spans="1:15" x14ac:dyDescent="0.3">
      <c r="A7" s="446"/>
      <c r="B7" s="443"/>
      <c r="C7" s="449"/>
      <c r="D7" s="127">
        <v>95.4</v>
      </c>
      <c r="E7" s="147">
        <v>94.8</v>
      </c>
      <c r="F7" s="148">
        <f t="shared" ref="F7:F81" si="0">AVERAGE(D7:E7)</f>
        <v>95.1</v>
      </c>
      <c r="G7" s="152">
        <v>3</v>
      </c>
      <c r="H7" s="147">
        <v>94.47</v>
      </c>
      <c r="I7" s="147">
        <v>93.72</v>
      </c>
      <c r="J7" s="150">
        <f t="shared" ref="J7:J81" si="1">AVERAGE(H7:I7)</f>
        <v>94.094999999999999</v>
      </c>
      <c r="K7" s="147">
        <v>3</v>
      </c>
      <c r="L7" s="147">
        <v>94.47</v>
      </c>
      <c r="M7" s="151">
        <v>96.2</v>
      </c>
      <c r="N7" s="142">
        <f t="shared" ref="N7:N81" si="2">AVERAGE(L7:M7)</f>
        <v>95.335000000000008</v>
      </c>
      <c r="O7" s="61">
        <v>3</v>
      </c>
    </row>
    <row r="8" spans="1:15" x14ac:dyDescent="0.3">
      <c r="A8" s="446"/>
      <c r="B8" s="443"/>
      <c r="C8" s="449"/>
      <c r="D8" s="127">
        <v>96.2</v>
      </c>
      <c r="E8" s="147">
        <v>96.4</v>
      </c>
      <c r="F8" s="148">
        <f t="shared" si="0"/>
        <v>96.300000000000011</v>
      </c>
      <c r="G8" s="152">
        <v>3</v>
      </c>
      <c r="H8" s="147">
        <v>95.27</v>
      </c>
      <c r="I8" s="147">
        <v>95.32</v>
      </c>
      <c r="J8" s="150">
        <f t="shared" si="1"/>
        <v>95.294999999999987</v>
      </c>
      <c r="K8" s="147">
        <v>3</v>
      </c>
      <c r="L8" s="147">
        <v>94.53</v>
      </c>
      <c r="M8" s="151">
        <v>97.4</v>
      </c>
      <c r="N8" s="142">
        <f t="shared" si="2"/>
        <v>95.965000000000003</v>
      </c>
      <c r="O8" s="61">
        <v>3</v>
      </c>
    </row>
    <row r="9" spans="1:15" x14ac:dyDescent="0.3">
      <c r="A9" s="446"/>
      <c r="B9" s="443"/>
      <c r="C9" s="449"/>
      <c r="D9" s="127">
        <v>96.2</v>
      </c>
      <c r="E9" s="147">
        <v>95.8</v>
      </c>
      <c r="F9" s="148">
        <f t="shared" si="0"/>
        <v>96</v>
      </c>
      <c r="G9" s="152">
        <v>3</v>
      </c>
      <c r="H9" s="147">
        <v>95.27</v>
      </c>
      <c r="I9" s="147">
        <v>94.72</v>
      </c>
      <c r="J9" s="150">
        <f t="shared" si="1"/>
        <v>94.995000000000005</v>
      </c>
      <c r="K9" s="147">
        <v>3</v>
      </c>
      <c r="L9" s="147">
        <v>93.93</v>
      </c>
      <c r="M9" s="151">
        <v>96.2</v>
      </c>
      <c r="N9" s="142">
        <f t="shared" si="2"/>
        <v>95.064999999999998</v>
      </c>
      <c r="O9" s="61">
        <v>3</v>
      </c>
    </row>
    <row r="10" spans="1:15" x14ac:dyDescent="0.3">
      <c r="A10" s="446"/>
      <c r="B10" s="443"/>
      <c r="C10" s="449"/>
      <c r="D10" s="127">
        <v>96.6</v>
      </c>
      <c r="E10" s="147">
        <v>97.2</v>
      </c>
      <c r="F10" s="148">
        <f t="shared" si="0"/>
        <v>96.9</v>
      </c>
      <c r="G10" s="152">
        <v>3</v>
      </c>
      <c r="H10" s="147">
        <v>95.67</v>
      </c>
      <c r="I10" s="147">
        <v>96.12</v>
      </c>
      <c r="J10" s="150">
        <f t="shared" si="1"/>
        <v>95.89500000000001</v>
      </c>
      <c r="K10" s="147">
        <v>3</v>
      </c>
      <c r="L10" s="147">
        <v>95.87</v>
      </c>
      <c r="M10" s="151">
        <v>97.2</v>
      </c>
      <c r="N10" s="142">
        <f t="shared" si="2"/>
        <v>96.534999999999997</v>
      </c>
      <c r="O10" s="61">
        <v>3</v>
      </c>
    </row>
    <row r="11" spans="1:15" x14ac:dyDescent="0.3">
      <c r="A11" s="447"/>
      <c r="B11" s="444"/>
      <c r="C11" s="450"/>
      <c r="D11" s="127">
        <v>95.6</v>
      </c>
      <c r="E11" s="147">
        <v>96.8</v>
      </c>
      <c r="F11" s="148">
        <f t="shared" si="0"/>
        <v>96.199999999999989</v>
      </c>
      <c r="G11" s="152">
        <v>3</v>
      </c>
      <c r="H11" s="147">
        <v>94.67</v>
      </c>
      <c r="I11" s="147">
        <v>95.72</v>
      </c>
      <c r="J11" s="150">
        <f t="shared" si="1"/>
        <v>95.194999999999993</v>
      </c>
      <c r="K11" s="147">
        <v>3</v>
      </c>
      <c r="L11" s="147">
        <v>93.93</v>
      </c>
      <c r="M11" s="151">
        <v>96.4</v>
      </c>
      <c r="N11" s="142">
        <f t="shared" si="2"/>
        <v>95.165000000000006</v>
      </c>
      <c r="O11" s="61">
        <v>3</v>
      </c>
    </row>
    <row r="12" spans="1:15" x14ac:dyDescent="0.3">
      <c r="A12" s="137"/>
      <c r="B12" s="182"/>
      <c r="C12" s="183"/>
      <c r="D12" s="197">
        <f t="shared" ref="D12:O12" si="3">AVERAGE(D6:D11)</f>
        <v>96.066666666666663</v>
      </c>
      <c r="E12" s="198">
        <f t="shared" si="3"/>
        <v>96.133333333333326</v>
      </c>
      <c r="F12" s="196">
        <f t="shared" si="3"/>
        <v>96.09999999999998</v>
      </c>
      <c r="G12" s="196">
        <f t="shared" si="3"/>
        <v>3</v>
      </c>
      <c r="H12" s="196">
        <f t="shared" si="3"/>
        <v>95.136666666666656</v>
      </c>
      <c r="I12" s="196">
        <f t="shared" si="3"/>
        <v>95.053333333333342</v>
      </c>
      <c r="J12" s="196">
        <f t="shared" si="3"/>
        <v>95.094999999999985</v>
      </c>
      <c r="K12" s="196">
        <f t="shared" si="3"/>
        <v>3</v>
      </c>
      <c r="L12" s="196">
        <f t="shared" si="3"/>
        <v>94.633333333333326</v>
      </c>
      <c r="M12" s="196">
        <f t="shared" si="3"/>
        <v>96.566666666666663</v>
      </c>
      <c r="N12" s="196">
        <f t="shared" si="3"/>
        <v>95.600000000000009</v>
      </c>
      <c r="O12" s="196">
        <f t="shared" si="3"/>
        <v>3</v>
      </c>
    </row>
    <row r="13" spans="1:15" x14ac:dyDescent="0.3">
      <c r="A13" s="445" t="s">
        <v>619</v>
      </c>
      <c r="B13" s="442" t="s">
        <v>574</v>
      </c>
      <c r="C13" s="448" t="s">
        <v>576</v>
      </c>
      <c r="D13" s="128">
        <v>83.466666666666669</v>
      </c>
      <c r="E13" s="150">
        <v>88.028571428571439</v>
      </c>
      <c r="F13" s="148">
        <f t="shared" si="0"/>
        <v>85.747619047619054</v>
      </c>
      <c r="G13" s="152">
        <v>3</v>
      </c>
      <c r="H13" s="147">
        <v>84.4</v>
      </c>
      <c r="I13" s="153">
        <v>88.79</v>
      </c>
      <c r="J13" s="150">
        <f t="shared" si="1"/>
        <v>86.594999999999999</v>
      </c>
      <c r="K13" s="153">
        <v>3</v>
      </c>
      <c r="L13" s="153">
        <v>56</v>
      </c>
      <c r="M13" s="154">
        <v>71.14</v>
      </c>
      <c r="N13" s="142">
        <f t="shared" si="2"/>
        <v>63.57</v>
      </c>
      <c r="O13" s="61">
        <v>1</v>
      </c>
    </row>
    <row r="14" spans="1:15" x14ac:dyDescent="0.3">
      <c r="A14" s="446"/>
      <c r="B14" s="443"/>
      <c r="C14" s="449"/>
      <c r="D14" s="128">
        <v>83.26666666666668</v>
      </c>
      <c r="E14" s="150">
        <v>88.228571428571428</v>
      </c>
      <c r="F14" s="148">
        <f t="shared" si="0"/>
        <v>85.747619047619054</v>
      </c>
      <c r="G14" s="152">
        <v>3</v>
      </c>
      <c r="H14" s="147">
        <v>85.53</v>
      </c>
      <c r="I14" s="153">
        <v>90.47</v>
      </c>
      <c r="J14" s="150">
        <f t="shared" si="1"/>
        <v>88</v>
      </c>
      <c r="K14" s="153">
        <v>3</v>
      </c>
      <c r="L14" s="153">
        <v>57.33</v>
      </c>
      <c r="M14" s="154">
        <v>75.150000000000006</v>
      </c>
      <c r="N14" s="142">
        <f t="shared" si="2"/>
        <v>66.240000000000009</v>
      </c>
      <c r="O14" s="61">
        <v>1</v>
      </c>
    </row>
    <row r="15" spans="1:15" x14ac:dyDescent="0.3">
      <c r="A15" s="446"/>
      <c r="B15" s="443"/>
      <c r="C15" s="449"/>
      <c r="D15" s="128">
        <v>83.866666666666674</v>
      </c>
      <c r="E15" s="150">
        <v>89.028571428571439</v>
      </c>
      <c r="F15" s="148">
        <f t="shared" si="0"/>
        <v>86.447619047619057</v>
      </c>
      <c r="G15" s="152">
        <v>3</v>
      </c>
      <c r="H15" s="147">
        <v>83.47</v>
      </c>
      <c r="I15" s="153">
        <v>89.79</v>
      </c>
      <c r="J15" s="150">
        <f t="shared" si="1"/>
        <v>86.63</v>
      </c>
      <c r="K15" s="153">
        <v>3</v>
      </c>
      <c r="L15" s="153">
        <v>58.13</v>
      </c>
      <c r="M15" s="154">
        <v>69.13</v>
      </c>
      <c r="N15" s="142">
        <f t="shared" si="2"/>
        <v>63.629999999999995</v>
      </c>
      <c r="O15" s="61">
        <v>1</v>
      </c>
    </row>
    <row r="16" spans="1:15" x14ac:dyDescent="0.3">
      <c r="A16" s="446"/>
      <c r="B16" s="443"/>
      <c r="C16" s="449"/>
      <c r="D16" s="128">
        <v>69.933333333333337</v>
      </c>
      <c r="E16" s="150">
        <v>80.8857142857143</v>
      </c>
      <c r="F16" s="148">
        <f t="shared" si="0"/>
        <v>75.409523809523819</v>
      </c>
      <c r="G16" s="152">
        <v>2</v>
      </c>
      <c r="H16" s="147">
        <v>81.53</v>
      </c>
      <c r="I16" s="153">
        <v>90.27</v>
      </c>
      <c r="J16" s="150">
        <f t="shared" si="1"/>
        <v>85.9</v>
      </c>
      <c r="K16" s="153">
        <v>3</v>
      </c>
      <c r="L16" s="153">
        <v>60.4</v>
      </c>
      <c r="M16" s="154">
        <v>75.55</v>
      </c>
      <c r="N16" s="142">
        <f t="shared" si="2"/>
        <v>67.974999999999994</v>
      </c>
      <c r="O16" s="61">
        <v>1</v>
      </c>
    </row>
    <row r="17" spans="1:15" x14ac:dyDescent="0.3">
      <c r="A17" s="446"/>
      <c r="B17" s="443"/>
      <c r="C17" s="449"/>
      <c r="D17" s="128">
        <v>71.133333333333326</v>
      </c>
      <c r="E17" s="150">
        <v>82.285714285714292</v>
      </c>
      <c r="F17" s="148">
        <f t="shared" si="0"/>
        <v>76.709523809523802</v>
      </c>
      <c r="G17" s="152">
        <v>2</v>
      </c>
      <c r="H17" s="147">
        <v>85.4</v>
      </c>
      <c r="I17" s="153">
        <v>90.19</v>
      </c>
      <c r="J17" s="150">
        <f t="shared" si="1"/>
        <v>87.795000000000002</v>
      </c>
      <c r="K17" s="153">
        <v>3</v>
      </c>
      <c r="L17" s="153">
        <v>60.07</v>
      </c>
      <c r="M17" s="154">
        <v>74.739999999999995</v>
      </c>
      <c r="N17" s="142">
        <f t="shared" si="2"/>
        <v>67.405000000000001</v>
      </c>
      <c r="O17" s="61">
        <v>1</v>
      </c>
    </row>
    <row r="18" spans="1:15" x14ac:dyDescent="0.3">
      <c r="A18" s="447"/>
      <c r="B18" s="444"/>
      <c r="C18" s="450"/>
      <c r="D18" s="128">
        <v>70.133333333333326</v>
      </c>
      <c r="E18" s="150">
        <v>80.685714285714297</v>
      </c>
      <c r="F18" s="148">
        <f t="shared" si="0"/>
        <v>75.409523809523819</v>
      </c>
      <c r="G18" s="152">
        <v>2</v>
      </c>
      <c r="H18" s="147">
        <v>84.4</v>
      </c>
      <c r="I18" s="153">
        <v>85.63</v>
      </c>
      <c r="J18" s="150">
        <f t="shared" si="1"/>
        <v>85.015000000000001</v>
      </c>
      <c r="K18" s="153">
        <v>3</v>
      </c>
      <c r="L18" s="153">
        <v>60.8</v>
      </c>
      <c r="M18" s="154">
        <v>69.930000000000007</v>
      </c>
      <c r="N18" s="142">
        <f t="shared" si="2"/>
        <v>65.365000000000009</v>
      </c>
      <c r="O18" s="61">
        <v>1</v>
      </c>
    </row>
    <row r="19" spans="1:15" x14ac:dyDescent="0.3">
      <c r="A19" s="137"/>
      <c r="B19" s="182"/>
      <c r="C19" s="183"/>
      <c r="D19" s="197">
        <f>AVERAGE(D13:D18)</f>
        <v>76.966666666666669</v>
      </c>
      <c r="E19" s="197">
        <f t="shared" ref="E19:O19" si="4">AVERAGE(E13:E18)</f>
        <v>84.857142857142875</v>
      </c>
      <c r="F19" s="197">
        <f t="shared" si="4"/>
        <v>80.911904761904765</v>
      </c>
      <c r="G19" s="197">
        <f t="shared" si="4"/>
        <v>2.5</v>
      </c>
      <c r="H19" s="197">
        <f t="shared" si="4"/>
        <v>84.12166666666667</v>
      </c>
      <c r="I19" s="197">
        <f t="shared" si="4"/>
        <v>89.19</v>
      </c>
      <c r="J19" s="197">
        <f t="shared" si="4"/>
        <v>86.655833333333348</v>
      </c>
      <c r="K19" s="197">
        <f t="shared" si="4"/>
        <v>3</v>
      </c>
      <c r="L19" s="197">
        <f t="shared" si="4"/>
        <v>58.788333333333334</v>
      </c>
      <c r="M19" s="197">
        <f t="shared" si="4"/>
        <v>72.606666666666669</v>
      </c>
      <c r="N19" s="197">
        <f t="shared" si="4"/>
        <v>65.697499999999991</v>
      </c>
      <c r="O19" s="197">
        <f t="shared" si="4"/>
        <v>1</v>
      </c>
    </row>
    <row r="20" spans="1:15" x14ac:dyDescent="0.3">
      <c r="A20" s="445" t="s">
        <v>620</v>
      </c>
      <c r="B20" s="442" t="s">
        <v>574</v>
      </c>
      <c r="C20" s="448" t="s">
        <v>577</v>
      </c>
      <c r="D20" s="128">
        <v>90.866666666666674</v>
      </c>
      <c r="E20" s="150">
        <v>96.4</v>
      </c>
      <c r="F20" s="148">
        <f t="shared" si="0"/>
        <v>93.63333333333334</v>
      </c>
      <c r="G20" s="152">
        <v>3</v>
      </c>
      <c r="H20" s="153">
        <v>90.47</v>
      </c>
      <c r="I20" s="153">
        <v>91.56</v>
      </c>
      <c r="J20" s="150">
        <f t="shared" si="1"/>
        <v>91.015000000000001</v>
      </c>
      <c r="K20" s="153">
        <v>3</v>
      </c>
      <c r="L20" s="147">
        <v>81.93</v>
      </c>
      <c r="M20" s="151">
        <v>89.98</v>
      </c>
      <c r="N20" s="142">
        <f t="shared" si="2"/>
        <v>85.955000000000013</v>
      </c>
      <c r="O20" s="61">
        <v>3</v>
      </c>
    </row>
    <row r="21" spans="1:15" x14ac:dyDescent="0.3">
      <c r="A21" s="446"/>
      <c r="B21" s="443"/>
      <c r="C21" s="449"/>
      <c r="D21" s="128">
        <v>90.866666666666674</v>
      </c>
      <c r="E21" s="150">
        <v>96.6</v>
      </c>
      <c r="F21" s="148">
        <f t="shared" si="0"/>
        <v>93.733333333333334</v>
      </c>
      <c r="G21" s="152">
        <v>3</v>
      </c>
      <c r="H21" s="153">
        <v>90.47</v>
      </c>
      <c r="I21" s="153">
        <v>91.76</v>
      </c>
      <c r="J21" s="150">
        <f t="shared" si="1"/>
        <v>91.115000000000009</v>
      </c>
      <c r="K21" s="153">
        <v>3</v>
      </c>
      <c r="L21" s="147">
        <v>84.2</v>
      </c>
      <c r="M21" s="151">
        <v>88.78</v>
      </c>
      <c r="N21" s="142">
        <f t="shared" si="2"/>
        <v>86.490000000000009</v>
      </c>
      <c r="O21" s="61">
        <v>3</v>
      </c>
    </row>
    <row r="22" spans="1:15" x14ac:dyDescent="0.3">
      <c r="A22" s="446"/>
      <c r="B22" s="443"/>
      <c r="C22" s="449"/>
      <c r="D22" s="128">
        <v>92.466666666666669</v>
      </c>
      <c r="E22" s="150">
        <v>97.8</v>
      </c>
      <c r="F22" s="148">
        <f t="shared" si="0"/>
        <v>95.133333333333326</v>
      </c>
      <c r="G22" s="152">
        <v>3</v>
      </c>
      <c r="H22" s="153">
        <v>92.07</v>
      </c>
      <c r="I22" s="153">
        <v>92.96</v>
      </c>
      <c r="J22" s="150">
        <f t="shared" si="1"/>
        <v>92.514999999999986</v>
      </c>
      <c r="K22" s="153">
        <v>3</v>
      </c>
      <c r="L22" s="147">
        <v>78.53</v>
      </c>
      <c r="M22" s="151">
        <v>88.58</v>
      </c>
      <c r="N22" s="142">
        <f t="shared" si="2"/>
        <v>83.555000000000007</v>
      </c>
      <c r="O22" s="61">
        <v>3</v>
      </c>
    </row>
    <row r="23" spans="1:15" x14ac:dyDescent="0.3">
      <c r="A23" s="446"/>
      <c r="B23" s="443"/>
      <c r="C23" s="449"/>
      <c r="D23" s="128">
        <v>88</v>
      </c>
      <c r="E23" s="150">
        <v>86.8</v>
      </c>
      <c r="F23" s="148">
        <f t="shared" si="0"/>
        <v>87.4</v>
      </c>
      <c r="G23" s="152">
        <v>3</v>
      </c>
      <c r="H23" s="153">
        <v>88.93</v>
      </c>
      <c r="I23" s="153">
        <v>91.96</v>
      </c>
      <c r="J23" s="150">
        <f t="shared" si="1"/>
        <v>90.444999999999993</v>
      </c>
      <c r="K23" s="153">
        <v>3</v>
      </c>
      <c r="L23" s="147">
        <v>84.6</v>
      </c>
      <c r="M23" s="151">
        <v>86.78</v>
      </c>
      <c r="N23" s="142">
        <f t="shared" si="2"/>
        <v>85.69</v>
      </c>
      <c r="O23" s="61">
        <v>3</v>
      </c>
    </row>
    <row r="24" spans="1:15" x14ac:dyDescent="0.3">
      <c r="A24" s="446"/>
      <c r="B24" s="443"/>
      <c r="C24" s="449"/>
      <c r="D24" s="128">
        <v>89.4</v>
      </c>
      <c r="E24" s="150">
        <v>87.4</v>
      </c>
      <c r="F24" s="148">
        <f t="shared" si="0"/>
        <v>88.4</v>
      </c>
      <c r="G24" s="152">
        <v>3</v>
      </c>
      <c r="H24" s="153">
        <v>91.67</v>
      </c>
      <c r="I24" s="153">
        <v>92.56</v>
      </c>
      <c r="J24" s="150">
        <f t="shared" si="1"/>
        <v>92.115000000000009</v>
      </c>
      <c r="K24" s="153">
        <v>3</v>
      </c>
      <c r="L24" s="147">
        <v>77.2</v>
      </c>
      <c r="M24" s="151">
        <v>86.37</v>
      </c>
      <c r="N24" s="142">
        <f t="shared" si="2"/>
        <v>81.784999999999997</v>
      </c>
      <c r="O24" s="61">
        <v>3</v>
      </c>
    </row>
    <row r="25" spans="1:15" x14ac:dyDescent="0.3">
      <c r="A25" s="447"/>
      <c r="B25" s="444"/>
      <c r="C25" s="450"/>
      <c r="D25" s="128">
        <v>88</v>
      </c>
      <c r="E25" s="150">
        <v>86.2</v>
      </c>
      <c r="F25" s="148">
        <f t="shared" si="0"/>
        <v>87.1</v>
      </c>
      <c r="G25" s="152">
        <v>3</v>
      </c>
      <c r="H25" s="153">
        <v>91.6</v>
      </c>
      <c r="I25" s="153">
        <v>91.36</v>
      </c>
      <c r="J25" s="150">
        <f t="shared" si="1"/>
        <v>91.47999999999999</v>
      </c>
      <c r="K25" s="153">
        <v>3</v>
      </c>
      <c r="L25" s="147">
        <v>80.599999999999994</v>
      </c>
      <c r="M25" s="151">
        <v>87.98</v>
      </c>
      <c r="N25" s="142">
        <f t="shared" si="2"/>
        <v>84.289999999999992</v>
      </c>
      <c r="O25" s="61">
        <v>3</v>
      </c>
    </row>
    <row r="26" spans="1:15" x14ac:dyDescent="0.3">
      <c r="A26" s="137"/>
      <c r="B26" s="182"/>
      <c r="C26" s="183"/>
      <c r="D26" s="197">
        <f>AVERAGE(D20:D25)</f>
        <v>89.933333333333337</v>
      </c>
      <c r="E26" s="197">
        <f t="shared" ref="E26:O26" si="5">AVERAGE(E20:E25)</f>
        <v>91.866666666666674</v>
      </c>
      <c r="F26" s="197">
        <f t="shared" si="5"/>
        <v>90.899999999999991</v>
      </c>
      <c r="G26" s="197">
        <f t="shared" si="5"/>
        <v>3</v>
      </c>
      <c r="H26" s="197">
        <f t="shared" si="5"/>
        <v>90.868333333333339</v>
      </c>
      <c r="I26" s="197">
        <f t="shared" si="5"/>
        <v>92.026666666666657</v>
      </c>
      <c r="J26" s="197">
        <f t="shared" si="5"/>
        <v>91.447499999999991</v>
      </c>
      <c r="K26" s="197">
        <f t="shared" si="5"/>
        <v>3</v>
      </c>
      <c r="L26" s="197">
        <f t="shared" si="5"/>
        <v>81.176666666666662</v>
      </c>
      <c r="M26" s="197">
        <f t="shared" si="5"/>
        <v>88.078333333333333</v>
      </c>
      <c r="N26" s="197">
        <f t="shared" si="5"/>
        <v>84.627499999999998</v>
      </c>
      <c r="O26" s="197">
        <f t="shared" si="5"/>
        <v>3</v>
      </c>
    </row>
    <row r="27" spans="1:15" x14ac:dyDescent="0.3">
      <c r="A27" s="445" t="s">
        <v>621</v>
      </c>
      <c r="B27" s="442" t="s">
        <v>574</v>
      </c>
      <c r="C27" s="448" t="s">
        <v>578</v>
      </c>
      <c r="D27" s="128">
        <v>63.8</v>
      </c>
      <c r="E27" s="150">
        <v>84.371428571428567</v>
      </c>
      <c r="F27" s="148">
        <f t="shared" si="0"/>
        <v>74.085714285714289</v>
      </c>
      <c r="G27" s="152">
        <v>2</v>
      </c>
      <c r="H27" s="155">
        <v>66.87</v>
      </c>
      <c r="I27" s="155">
        <v>83.89</v>
      </c>
      <c r="J27" s="150">
        <f t="shared" si="1"/>
        <v>75.38</v>
      </c>
      <c r="K27" s="155">
        <v>2</v>
      </c>
      <c r="L27" s="155">
        <v>57.93</v>
      </c>
      <c r="M27" s="156">
        <v>75.349999999999994</v>
      </c>
      <c r="N27" s="142">
        <f t="shared" si="2"/>
        <v>66.64</v>
      </c>
      <c r="O27" s="61">
        <v>1</v>
      </c>
    </row>
    <row r="28" spans="1:15" x14ac:dyDescent="0.3">
      <c r="A28" s="446"/>
      <c r="B28" s="443"/>
      <c r="C28" s="449"/>
      <c r="D28" s="128">
        <v>63.4</v>
      </c>
      <c r="E28" s="150">
        <v>84.571428571428569</v>
      </c>
      <c r="F28" s="148">
        <f t="shared" si="0"/>
        <v>73.98571428571428</v>
      </c>
      <c r="G28" s="152">
        <v>2</v>
      </c>
      <c r="H28" s="155">
        <v>65.13</v>
      </c>
      <c r="I28" s="155">
        <v>82.55</v>
      </c>
      <c r="J28" s="150">
        <f t="shared" si="1"/>
        <v>73.84</v>
      </c>
      <c r="K28" s="155">
        <v>2</v>
      </c>
      <c r="L28" s="155">
        <v>59.07</v>
      </c>
      <c r="M28" s="156">
        <v>74.75</v>
      </c>
      <c r="N28" s="142">
        <f t="shared" si="2"/>
        <v>66.91</v>
      </c>
      <c r="O28" s="61">
        <v>1</v>
      </c>
    </row>
    <row r="29" spans="1:15" x14ac:dyDescent="0.3">
      <c r="A29" s="446"/>
      <c r="B29" s="443"/>
      <c r="C29" s="449"/>
      <c r="D29" s="128">
        <v>64.400000000000006</v>
      </c>
      <c r="E29" s="150">
        <v>85.171428571428578</v>
      </c>
      <c r="F29" s="148">
        <f t="shared" si="0"/>
        <v>74.785714285714292</v>
      </c>
      <c r="G29" s="152">
        <v>2</v>
      </c>
      <c r="H29" s="155">
        <v>62.13</v>
      </c>
      <c r="I29" s="155">
        <v>83.15</v>
      </c>
      <c r="J29" s="150">
        <f t="shared" si="1"/>
        <v>72.64</v>
      </c>
      <c r="K29" s="155">
        <v>2</v>
      </c>
      <c r="L29" s="155">
        <v>56.07</v>
      </c>
      <c r="M29" s="156">
        <v>74.540000000000006</v>
      </c>
      <c r="N29" s="142">
        <f t="shared" si="2"/>
        <v>65.305000000000007</v>
      </c>
      <c r="O29" s="61">
        <v>1</v>
      </c>
    </row>
    <row r="30" spans="1:15" x14ac:dyDescent="0.3">
      <c r="A30" s="446"/>
      <c r="B30" s="443"/>
      <c r="C30" s="449"/>
      <c r="D30" s="128">
        <v>62.266666666666673</v>
      </c>
      <c r="E30" s="150">
        <v>87.028571428571439</v>
      </c>
      <c r="F30" s="148">
        <f t="shared" si="0"/>
        <v>74.64761904761906</v>
      </c>
      <c r="G30" s="152">
        <v>2</v>
      </c>
      <c r="H30" s="155">
        <v>62.67</v>
      </c>
      <c r="I30" s="155">
        <v>83.69</v>
      </c>
      <c r="J30" s="150">
        <f t="shared" si="1"/>
        <v>73.180000000000007</v>
      </c>
      <c r="K30" s="155">
        <v>2</v>
      </c>
      <c r="L30" s="155">
        <v>64.400000000000006</v>
      </c>
      <c r="M30" s="156">
        <v>78.150000000000006</v>
      </c>
      <c r="N30" s="142">
        <f t="shared" si="2"/>
        <v>71.275000000000006</v>
      </c>
      <c r="O30" s="61">
        <v>2</v>
      </c>
    </row>
    <row r="31" spans="1:15" x14ac:dyDescent="0.3">
      <c r="A31" s="446"/>
      <c r="B31" s="443"/>
      <c r="C31" s="449"/>
      <c r="D31" s="128">
        <v>63.266666666666673</v>
      </c>
      <c r="E31" s="150">
        <v>88.228571428571428</v>
      </c>
      <c r="F31" s="148">
        <f t="shared" si="0"/>
        <v>75.747619047619054</v>
      </c>
      <c r="G31" s="152">
        <v>2</v>
      </c>
      <c r="H31" s="155">
        <v>63.67</v>
      </c>
      <c r="I31" s="155">
        <v>83.35</v>
      </c>
      <c r="J31" s="150">
        <f t="shared" si="1"/>
        <v>73.509999999999991</v>
      </c>
      <c r="K31" s="155">
        <v>2</v>
      </c>
      <c r="L31" s="155">
        <v>66.13</v>
      </c>
      <c r="M31" s="156">
        <v>76.75</v>
      </c>
      <c r="N31" s="142">
        <f t="shared" si="2"/>
        <v>71.44</v>
      </c>
      <c r="O31" s="61">
        <v>2</v>
      </c>
    </row>
    <row r="32" spans="1:15" x14ac:dyDescent="0.3">
      <c r="A32" s="447"/>
      <c r="B32" s="444"/>
      <c r="C32" s="450"/>
      <c r="D32" s="128">
        <v>62.266666666666673</v>
      </c>
      <c r="E32" s="150">
        <v>87.028571428571439</v>
      </c>
      <c r="F32" s="148">
        <f t="shared" si="0"/>
        <v>74.64761904761906</v>
      </c>
      <c r="G32" s="152">
        <v>2</v>
      </c>
      <c r="H32" s="155">
        <v>62.67</v>
      </c>
      <c r="I32" s="155">
        <v>82.15</v>
      </c>
      <c r="J32" s="150">
        <f t="shared" si="1"/>
        <v>72.41</v>
      </c>
      <c r="K32" s="155">
        <v>2</v>
      </c>
      <c r="L32" s="155">
        <v>63.47</v>
      </c>
      <c r="M32" s="156">
        <v>79.36</v>
      </c>
      <c r="N32" s="142">
        <f t="shared" si="2"/>
        <v>71.414999999999992</v>
      </c>
      <c r="O32" s="61">
        <v>2</v>
      </c>
    </row>
    <row r="33" spans="1:15" x14ac:dyDescent="0.3">
      <c r="A33" s="137"/>
      <c r="B33" s="182"/>
      <c r="C33" s="183"/>
      <c r="D33" s="197">
        <f>AVERAGE(D27:D32)</f>
        <v>63.233333333333327</v>
      </c>
      <c r="E33" s="197">
        <f t="shared" ref="E33:O33" si="6">AVERAGE(E27:E32)</f>
        <v>86.066666666666663</v>
      </c>
      <c r="F33" s="197">
        <f t="shared" si="6"/>
        <v>74.649999999999991</v>
      </c>
      <c r="G33" s="197">
        <f t="shared" si="6"/>
        <v>2</v>
      </c>
      <c r="H33" s="197">
        <f t="shared" si="6"/>
        <v>63.856666666666676</v>
      </c>
      <c r="I33" s="197">
        <f t="shared" si="6"/>
        <v>83.13</v>
      </c>
      <c r="J33" s="197">
        <f t="shared" si="6"/>
        <v>73.493333333333339</v>
      </c>
      <c r="K33" s="197">
        <f t="shared" si="6"/>
        <v>2</v>
      </c>
      <c r="L33" s="197">
        <f t="shared" si="6"/>
        <v>61.178333333333342</v>
      </c>
      <c r="M33" s="197">
        <f t="shared" si="6"/>
        <v>76.483333333333334</v>
      </c>
      <c r="N33" s="197">
        <f t="shared" si="6"/>
        <v>68.830833333333331</v>
      </c>
      <c r="O33" s="197">
        <f t="shared" si="6"/>
        <v>1.5</v>
      </c>
    </row>
    <row r="34" spans="1:15" x14ac:dyDescent="0.3">
      <c r="A34" s="445" t="s">
        <v>622</v>
      </c>
      <c r="B34" s="442" t="s">
        <v>574</v>
      </c>
      <c r="C34" s="448" t="s">
        <v>13</v>
      </c>
      <c r="D34" s="128">
        <v>92.933333333333337</v>
      </c>
      <c r="E34" s="150">
        <v>94.171428571428578</v>
      </c>
      <c r="F34" s="148">
        <f t="shared" si="0"/>
        <v>93.552380952380958</v>
      </c>
      <c r="G34" s="152">
        <v>3</v>
      </c>
      <c r="H34" s="147">
        <v>96</v>
      </c>
      <c r="I34" s="147">
        <v>94.46</v>
      </c>
      <c r="J34" s="150">
        <f t="shared" si="1"/>
        <v>95.22999999999999</v>
      </c>
      <c r="K34" s="147">
        <v>3</v>
      </c>
      <c r="L34" s="147">
        <v>90.67</v>
      </c>
      <c r="M34" s="151">
        <v>95.8</v>
      </c>
      <c r="N34" s="142">
        <f t="shared" si="2"/>
        <v>93.234999999999999</v>
      </c>
      <c r="O34" s="61">
        <v>3</v>
      </c>
    </row>
    <row r="35" spans="1:15" x14ac:dyDescent="0.3">
      <c r="A35" s="446"/>
      <c r="B35" s="443"/>
      <c r="C35" s="449"/>
      <c r="D35" s="128">
        <v>92.733333333333348</v>
      </c>
      <c r="E35" s="150">
        <v>93.971428571428575</v>
      </c>
      <c r="F35" s="148">
        <f t="shared" si="0"/>
        <v>93.352380952380969</v>
      </c>
      <c r="G35" s="152">
        <v>3</v>
      </c>
      <c r="H35" s="147">
        <v>95.8</v>
      </c>
      <c r="I35" s="147">
        <v>94.26</v>
      </c>
      <c r="J35" s="150">
        <f t="shared" si="1"/>
        <v>95.03</v>
      </c>
      <c r="K35" s="147">
        <v>3</v>
      </c>
      <c r="L35" s="147">
        <v>91.07</v>
      </c>
      <c r="M35" s="151">
        <v>96.4</v>
      </c>
      <c r="N35" s="142">
        <f t="shared" si="2"/>
        <v>93.734999999999999</v>
      </c>
      <c r="O35" s="61">
        <v>3</v>
      </c>
    </row>
    <row r="36" spans="1:15" x14ac:dyDescent="0.3">
      <c r="A36" s="446"/>
      <c r="B36" s="443"/>
      <c r="C36" s="449"/>
      <c r="D36" s="128">
        <v>94.533333333333346</v>
      </c>
      <c r="E36" s="150">
        <v>95.771428571428572</v>
      </c>
      <c r="F36" s="148">
        <f t="shared" si="0"/>
        <v>95.152380952380952</v>
      </c>
      <c r="G36" s="152">
        <v>3</v>
      </c>
      <c r="H36" s="147">
        <v>96.27</v>
      </c>
      <c r="I36" s="147">
        <v>96.06</v>
      </c>
      <c r="J36" s="150">
        <f t="shared" si="1"/>
        <v>96.164999999999992</v>
      </c>
      <c r="K36" s="147">
        <v>3</v>
      </c>
      <c r="L36" s="147">
        <v>91.67</v>
      </c>
      <c r="M36" s="151">
        <v>97.4</v>
      </c>
      <c r="N36" s="142">
        <f t="shared" si="2"/>
        <v>94.534999999999997</v>
      </c>
      <c r="O36" s="61">
        <v>3</v>
      </c>
    </row>
    <row r="37" spans="1:15" x14ac:dyDescent="0.3">
      <c r="A37" s="446"/>
      <c r="B37" s="443"/>
      <c r="C37" s="449"/>
      <c r="D37" s="128">
        <v>91.2</v>
      </c>
      <c r="E37" s="150">
        <v>94.371428571428567</v>
      </c>
      <c r="F37" s="148">
        <f t="shared" si="0"/>
        <v>92.785714285714278</v>
      </c>
      <c r="G37" s="152">
        <v>3</v>
      </c>
      <c r="H37" s="147">
        <v>94.27</v>
      </c>
      <c r="I37" s="147">
        <v>96.2</v>
      </c>
      <c r="J37" s="150">
        <f t="shared" si="1"/>
        <v>95.234999999999999</v>
      </c>
      <c r="K37" s="147">
        <v>3</v>
      </c>
      <c r="L37" s="147">
        <v>78.930000000000007</v>
      </c>
      <c r="M37" s="151">
        <v>92.79</v>
      </c>
      <c r="N37" s="142">
        <f t="shared" si="2"/>
        <v>85.860000000000014</v>
      </c>
      <c r="O37" s="61">
        <v>3</v>
      </c>
    </row>
    <row r="38" spans="1:15" x14ac:dyDescent="0.3">
      <c r="A38" s="446"/>
      <c r="B38" s="443"/>
      <c r="C38" s="449"/>
      <c r="D38" s="128">
        <v>92.4</v>
      </c>
      <c r="E38" s="150">
        <v>95.371428571428567</v>
      </c>
      <c r="F38" s="148">
        <f t="shared" si="0"/>
        <v>93.885714285714286</v>
      </c>
      <c r="G38" s="152">
        <v>3</v>
      </c>
      <c r="H38" s="147">
        <v>95.47</v>
      </c>
      <c r="I38" s="147">
        <v>97.2</v>
      </c>
      <c r="J38" s="150">
        <f t="shared" si="1"/>
        <v>96.335000000000008</v>
      </c>
      <c r="K38" s="147">
        <v>3</v>
      </c>
      <c r="L38" s="147">
        <v>94.73</v>
      </c>
      <c r="M38" s="151">
        <v>91.39</v>
      </c>
      <c r="N38" s="142">
        <f t="shared" si="2"/>
        <v>93.06</v>
      </c>
      <c r="O38" s="61">
        <v>3</v>
      </c>
    </row>
    <row r="39" spans="1:15" x14ac:dyDescent="0.3">
      <c r="A39" s="447"/>
      <c r="B39" s="444"/>
      <c r="C39" s="450"/>
      <c r="D39" s="128">
        <v>91.4</v>
      </c>
      <c r="E39" s="150">
        <v>94.371428571428567</v>
      </c>
      <c r="F39" s="148">
        <f t="shared" si="0"/>
        <v>92.885714285714286</v>
      </c>
      <c r="G39" s="152">
        <v>3</v>
      </c>
      <c r="H39" s="147">
        <v>94.47</v>
      </c>
      <c r="I39" s="147">
        <v>96.2</v>
      </c>
      <c r="J39" s="150">
        <f t="shared" si="1"/>
        <v>95.335000000000008</v>
      </c>
      <c r="K39" s="147">
        <v>3</v>
      </c>
      <c r="L39" s="147">
        <v>93.93</v>
      </c>
      <c r="M39" s="151">
        <v>92.99</v>
      </c>
      <c r="N39" s="142">
        <f t="shared" si="2"/>
        <v>93.460000000000008</v>
      </c>
      <c r="O39" s="61">
        <v>3</v>
      </c>
    </row>
    <row r="40" spans="1:15" x14ac:dyDescent="0.3">
      <c r="A40" s="137"/>
      <c r="B40" s="182"/>
      <c r="C40" s="183"/>
      <c r="D40" s="197">
        <f>AVERAGE(D34:D39)</f>
        <v>92.533333333333346</v>
      </c>
      <c r="E40" s="197">
        <f t="shared" ref="E40:O40" si="7">AVERAGE(E34:E39)</f>
        <v>94.671428571428578</v>
      </c>
      <c r="F40" s="197">
        <f t="shared" si="7"/>
        <v>93.602380952380955</v>
      </c>
      <c r="G40" s="197">
        <f t="shared" si="7"/>
        <v>3</v>
      </c>
      <c r="H40" s="197">
        <f t="shared" si="7"/>
        <v>95.38</v>
      </c>
      <c r="I40" s="197">
        <f t="shared" si="7"/>
        <v>95.73</v>
      </c>
      <c r="J40" s="197">
        <f t="shared" si="7"/>
        <v>95.555000000000007</v>
      </c>
      <c r="K40" s="197">
        <f t="shared" si="7"/>
        <v>3</v>
      </c>
      <c r="L40" s="197">
        <f t="shared" si="7"/>
        <v>90.166666666666671</v>
      </c>
      <c r="M40" s="197">
        <f t="shared" si="7"/>
        <v>94.461666666666659</v>
      </c>
      <c r="N40" s="197">
        <f t="shared" si="7"/>
        <v>92.314166666666665</v>
      </c>
      <c r="O40" s="197">
        <f t="shared" si="7"/>
        <v>3</v>
      </c>
    </row>
    <row r="41" spans="1:15" x14ac:dyDescent="0.3">
      <c r="A41" s="445" t="s">
        <v>623</v>
      </c>
      <c r="B41" s="442" t="s">
        <v>574</v>
      </c>
      <c r="C41" s="448" t="s">
        <v>14</v>
      </c>
      <c r="D41" s="128">
        <v>85.933333333333337</v>
      </c>
      <c r="E41" s="150">
        <v>89.657142857142858</v>
      </c>
      <c r="F41" s="148">
        <f t="shared" si="0"/>
        <v>87.795238095238091</v>
      </c>
      <c r="G41" s="152">
        <v>3</v>
      </c>
      <c r="H41" s="147">
        <v>88.2</v>
      </c>
      <c r="I41" s="147">
        <v>87.51</v>
      </c>
      <c r="J41" s="150">
        <f t="shared" si="1"/>
        <v>87.855000000000004</v>
      </c>
      <c r="K41" s="147">
        <v>3</v>
      </c>
      <c r="L41" s="147">
        <v>80</v>
      </c>
      <c r="M41" s="151">
        <v>73.34</v>
      </c>
      <c r="N41" s="142">
        <f t="shared" si="2"/>
        <v>76.67</v>
      </c>
      <c r="O41" s="61">
        <v>2</v>
      </c>
    </row>
    <row r="42" spans="1:15" x14ac:dyDescent="0.3">
      <c r="A42" s="446"/>
      <c r="B42" s="443"/>
      <c r="C42" s="449"/>
      <c r="D42" s="128">
        <v>85.933333333333337</v>
      </c>
      <c r="E42" s="150">
        <v>89.457142857142856</v>
      </c>
      <c r="F42" s="148">
        <f t="shared" si="0"/>
        <v>87.695238095238096</v>
      </c>
      <c r="G42" s="152">
        <v>3</v>
      </c>
      <c r="H42" s="147">
        <v>88.2</v>
      </c>
      <c r="I42" s="147">
        <v>87.31</v>
      </c>
      <c r="J42" s="150">
        <f t="shared" si="1"/>
        <v>87.754999999999995</v>
      </c>
      <c r="K42" s="147">
        <v>3</v>
      </c>
      <c r="L42" s="147">
        <v>80.2</v>
      </c>
      <c r="M42" s="151">
        <v>74.95</v>
      </c>
      <c r="N42" s="142">
        <f t="shared" si="2"/>
        <v>77.575000000000003</v>
      </c>
      <c r="O42" s="61">
        <v>2</v>
      </c>
    </row>
    <row r="43" spans="1:15" x14ac:dyDescent="0.3">
      <c r="A43" s="446"/>
      <c r="B43" s="443"/>
      <c r="C43" s="449"/>
      <c r="D43" s="128">
        <v>86.533333333333346</v>
      </c>
      <c r="E43" s="150">
        <v>89.657142857142858</v>
      </c>
      <c r="F43" s="148">
        <f t="shared" si="0"/>
        <v>88.095238095238102</v>
      </c>
      <c r="G43" s="152">
        <v>3</v>
      </c>
      <c r="H43" s="147">
        <v>84.8</v>
      </c>
      <c r="I43" s="147">
        <v>87.51</v>
      </c>
      <c r="J43" s="150">
        <f t="shared" si="1"/>
        <v>86.155000000000001</v>
      </c>
      <c r="K43" s="147">
        <v>3</v>
      </c>
      <c r="L43" s="147">
        <v>81</v>
      </c>
      <c r="M43" s="151">
        <v>74.540000000000006</v>
      </c>
      <c r="N43" s="142">
        <f t="shared" si="2"/>
        <v>77.77000000000001</v>
      </c>
      <c r="O43" s="61">
        <v>2</v>
      </c>
    </row>
    <row r="44" spans="1:15" x14ac:dyDescent="0.3">
      <c r="A44" s="446"/>
      <c r="B44" s="443"/>
      <c r="C44" s="449"/>
      <c r="D44" s="128">
        <v>84.4</v>
      </c>
      <c r="E44" s="150">
        <v>89.257142857142867</v>
      </c>
      <c r="F44" s="148">
        <f t="shared" si="0"/>
        <v>86.828571428571436</v>
      </c>
      <c r="G44" s="152">
        <v>3</v>
      </c>
      <c r="H44" s="147">
        <v>88</v>
      </c>
      <c r="I44" s="147">
        <v>82.67</v>
      </c>
      <c r="J44" s="150">
        <f t="shared" si="1"/>
        <v>85.335000000000008</v>
      </c>
      <c r="K44" s="147">
        <v>3</v>
      </c>
      <c r="L44" s="147">
        <v>80.599999999999994</v>
      </c>
      <c r="M44" s="151">
        <v>65.12</v>
      </c>
      <c r="N44" s="142">
        <f t="shared" si="2"/>
        <v>72.86</v>
      </c>
      <c r="O44" s="61">
        <v>2</v>
      </c>
    </row>
    <row r="45" spans="1:15" x14ac:dyDescent="0.3">
      <c r="A45" s="446"/>
      <c r="B45" s="443"/>
      <c r="C45" s="449"/>
      <c r="D45" s="128">
        <v>85.6</v>
      </c>
      <c r="E45" s="150">
        <v>90.657142857142858</v>
      </c>
      <c r="F45" s="148">
        <f t="shared" si="0"/>
        <v>88.128571428571433</v>
      </c>
      <c r="G45" s="152">
        <v>3</v>
      </c>
      <c r="H45" s="147">
        <v>83.87</v>
      </c>
      <c r="I45" s="147">
        <v>84.07</v>
      </c>
      <c r="J45" s="150">
        <f t="shared" si="1"/>
        <v>83.97</v>
      </c>
      <c r="K45" s="147">
        <v>3</v>
      </c>
      <c r="L45" s="147">
        <v>81.599999999999994</v>
      </c>
      <c r="M45" s="151">
        <v>64.72</v>
      </c>
      <c r="N45" s="142">
        <f t="shared" si="2"/>
        <v>73.16</v>
      </c>
      <c r="O45" s="61">
        <v>2</v>
      </c>
    </row>
    <row r="46" spans="1:15" x14ac:dyDescent="0.3">
      <c r="A46" s="447"/>
      <c r="B46" s="444"/>
      <c r="C46" s="450"/>
      <c r="D46" s="128">
        <v>85</v>
      </c>
      <c r="E46" s="150">
        <v>89.257142857142867</v>
      </c>
      <c r="F46" s="148">
        <f t="shared" si="0"/>
        <v>87.128571428571433</v>
      </c>
      <c r="G46" s="152">
        <v>3</v>
      </c>
      <c r="H46" s="147">
        <v>85.93</v>
      </c>
      <c r="I46" s="147">
        <v>82.67</v>
      </c>
      <c r="J46" s="150">
        <f t="shared" si="1"/>
        <v>84.300000000000011</v>
      </c>
      <c r="K46" s="147">
        <v>3</v>
      </c>
      <c r="L46" s="147">
        <v>80.400000000000006</v>
      </c>
      <c r="M46" s="151">
        <v>58.71</v>
      </c>
      <c r="N46" s="142">
        <f t="shared" si="2"/>
        <v>69.555000000000007</v>
      </c>
      <c r="O46" s="61">
        <v>1</v>
      </c>
    </row>
    <row r="47" spans="1:15" x14ac:dyDescent="0.3">
      <c r="A47" s="137"/>
      <c r="B47" s="182"/>
      <c r="C47" s="183"/>
      <c r="D47" s="197">
        <f>AVERAGE(D41:D46)</f>
        <v>85.566666666666677</v>
      </c>
      <c r="E47" s="197">
        <f t="shared" ref="E47:O47" si="8">AVERAGE(E41:E46)</f>
        <v>89.657142857142844</v>
      </c>
      <c r="F47" s="197">
        <f t="shared" si="8"/>
        <v>87.611904761904768</v>
      </c>
      <c r="G47" s="197">
        <f t="shared" si="8"/>
        <v>3</v>
      </c>
      <c r="H47" s="197">
        <f t="shared" si="8"/>
        <v>86.5</v>
      </c>
      <c r="I47" s="197">
        <f t="shared" si="8"/>
        <v>85.29</v>
      </c>
      <c r="J47" s="197">
        <f t="shared" si="8"/>
        <v>85.895000000000024</v>
      </c>
      <c r="K47" s="197">
        <f t="shared" si="8"/>
        <v>3</v>
      </c>
      <c r="L47" s="197">
        <f t="shared" si="8"/>
        <v>80.633333333333326</v>
      </c>
      <c r="M47" s="197">
        <f t="shared" si="8"/>
        <v>68.563333333333347</v>
      </c>
      <c r="N47" s="197">
        <f t="shared" si="8"/>
        <v>74.598333333333329</v>
      </c>
      <c r="O47" s="197">
        <f t="shared" si="8"/>
        <v>1.8333333333333333</v>
      </c>
    </row>
    <row r="48" spans="1:15" x14ac:dyDescent="0.3">
      <c r="A48" s="445" t="s">
        <v>624</v>
      </c>
      <c r="B48" s="442" t="s">
        <v>574</v>
      </c>
      <c r="C48" s="448" t="s">
        <v>579</v>
      </c>
      <c r="D48" s="128">
        <v>97.066666666666677</v>
      </c>
      <c r="E48" s="150">
        <v>98.4</v>
      </c>
      <c r="F48" s="148">
        <f t="shared" si="0"/>
        <v>97.733333333333348</v>
      </c>
      <c r="G48" s="152">
        <v>3</v>
      </c>
      <c r="H48" s="147">
        <v>98</v>
      </c>
      <c r="I48" s="147">
        <v>98</v>
      </c>
      <c r="J48" s="150">
        <f t="shared" si="1"/>
        <v>98</v>
      </c>
      <c r="K48" s="147">
        <v>3</v>
      </c>
      <c r="L48" s="147">
        <v>96.4</v>
      </c>
      <c r="M48" s="151">
        <v>96</v>
      </c>
      <c r="N48" s="142">
        <f t="shared" si="2"/>
        <v>96.2</v>
      </c>
      <c r="O48" s="61">
        <v>3</v>
      </c>
    </row>
    <row r="49" spans="1:15" x14ac:dyDescent="0.3">
      <c r="A49" s="446"/>
      <c r="B49" s="443"/>
      <c r="C49" s="449"/>
      <c r="D49" s="128">
        <v>96.666666666666671</v>
      </c>
      <c r="E49" s="150">
        <v>98</v>
      </c>
      <c r="F49" s="148">
        <f t="shared" si="0"/>
        <v>97.333333333333343</v>
      </c>
      <c r="G49" s="152">
        <v>3</v>
      </c>
      <c r="H49" s="147">
        <v>97.6</v>
      </c>
      <c r="I49" s="147">
        <v>97.6</v>
      </c>
      <c r="J49" s="150">
        <f t="shared" si="1"/>
        <v>97.6</v>
      </c>
      <c r="K49" s="147">
        <v>3</v>
      </c>
      <c r="L49" s="147">
        <v>95.8</v>
      </c>
      <c r="M49" s="151">
        <v>96.2</v>
      </c>
      <c r="N49" s="142">
        <f t="shared" si="2"/>
        <v>96</v>
      </c>
      <c r="O49" s="61">
        <v>3</v>
      </c>
    </row>
    <row r="50" spans="1:15" x14ac:dyDescent="0.3">
      <c r="A50" s="446"/>
      <c r="B50" s="443"/>
      <c r="C50" s="449"/>
      <c r="D50" s="128">
        <v>97.066666666666677</v>
      </c>
      <c r="E50" s="150">
        <v>98</v>
      </c>
      <c r="F50" s="148">
        <f t="shared" si="0"/>
        <v>97.533333333333331</v>
      </c>
      <c r="G50" s="152">
        <v>3</v>
      </c>
      <c r="H50" s="147">
        <v>98</v>
      </c>
      <c r="I50" s="147">
        <v>97.6</v>
      </c>
      <c r="J50" s="150">
        <f t="shared" si="1"/>
        <v>97.8</v>
      </c>
      <c r="K50" s="147">
        <v>3</v>
      </c>
      <c r="L50" s="147">
        <v>97.2</v>
      </c>
      <c r="M50" s="151">
        <v>97.4</v>
      </c>
      <c r="N50" s="142">
        <f t="shared" si="2"/>
        <v>97.300000000000011</v>
      </c>
      <c r="O50" s="61">
        <v>3</v>
      </c>
    </row>
    <row r="51" spans="1:15" x14ac:dyDescent="0.3">
      <c r="A51" s="446"/>
      <c r="B51" s="443"/>
      <c r="C51" s="449"/>
      <c r="D51" s="128">
        <v>97.066666666666677</v>
      </c>
      <c r="E51" s="150">
        <v>98.8</v>
      </c>
      <c r="F51" s="148">
        <f t="shared" si="0"/>
        <v>97.933333333333337</v>
      </c>
      <c r="G51" s="152">
        <v>3</v>
      </c>
      <c r="H51" s="147">
        <v>98</v>
      </c>
      <c r="I51" s="147">
        <v>98.4</v>
      </c>
      <c r="J51" s="150">
        <f t="shared" si="1"/>
        <v>98.2</v>
      </c>
      <c r="K51" s="147">
        <v>3</v>
      </c>
      <c r="L51" s="147">
        <v>96.6</v>
      </c>
      <c r="M51" s="151">
        <v>96.2</v>
      </c>
      <c r="N51" s="142">
        <f t="shared" si="2"/>
        <v>96.4</v>
      </c>
      <c r="O51" s="61">
        <v>3</v>
      </c>
    </row>
    <row r="52" spans="1:15" x14ac:dyDescent="0.3">
      <c r="A52" s="447"/>
      <c r="B52" s="444"/>
      <c r="C52" s="450"/>
      <c r="D52" s="128">
        <v>96.466666666666669</v>
      </c>
      <c r="E52" s="150">
        <v>98</v>
      </c>
      <c r="F52" s="148">
        <f t="shared" si="0"/>
        <v>97.233333333333334</v>
      </c>
      <c r="G52" s="152">
        <v>3</v>
      </c>
      <c r="H52" s="147">
        <v>97.4</v>
      </c>
      <c r="I52" s="147">
        <v>97.6</v>
      </c>
      <c r="J52" s="150">
        <f t="shared" si="1"/>
        <v>97.5</v>
      </c>
      <c r="K52" s="147">
        <v>3</v>
      </c>
      <c r="L52" s="147">
        <v>97.2</v>
      </c>
      <c r="M52" s="151">
        <v>97.2</v>
      </c>
      <c r="N52" s="142">
        <f t="shared" si="2"/>
        <v>97.2</v>
      </c>
      <c r="O52" s="61">
        <v>3</v>
      </c>
    </row>
    <row r="53" spans="1:15" x14ac:dyDescent="0.3">
      <c r="A53" s="137"/>
      <c r="B53" s="182"/>
      <c r="C53" s="183"/>
      <c r="D53" s="197">
        <f>AVERAGE(D48:D52)</f>
        <v>96.866666666666674</v>
      </c>
      <c r="E53" s="197">
        <f t="shared" ref="E53:O53" si="9">AVERAGE(E48:E52)</f>
        <v>98.24</v>
      </c>
      <c r="F53" s="197">
        <f t="shared" si="9"/>
        <v>97.553333333333342</v>
      </c>
      <c r="G53" s="197">
        <f t="shared" si="9"/>
        <v>3</v>
      </c>
      <c r="H53" s="197">
        <f t="shared" si="9"/>
        <v>97.8</v>
      </c>
      <c r="I53" s="197">
        <f t="shared" si="9"/>
        <v>97.84</v>
      </c>
      <c r="J53" s="197">
        <f t="shared" si="9"/>
        <v>97.82</v>
      </c>
      <c r="K53" s="197">
        <f t="shared" si="9"/>
        <v>3</v>
      </c>
      <c r="L53" s="197">
        <f t="shared" si="9"/>
        <v>96.64</v>
      </c>
      <c r="M53" s="197">
        <f t="shared" si="9"/>
        <v>96.6</v>
      </c>
      <c r="N53" s="197">
        <f t="shared" si="9"/>
        <v>96.61999999999999</v>
      </c>
      <c r="O53" s="197">
        <f t="shared" si="9"/>
        <v>3</v>
      </c>
    </row>
    <row r="54" spans="1:15" x14ac:dyDescent="0.3">
      <c r="A54" s="445" t="s">
        <v>625</v>
      </c>
      <c r="B54" s="442" t="s">
        <v>574</v>
      </c>
      <c r="C54" s="448" t="s">
        <v>580</v>
      </c>
      <c r="D54" s="128">
        <v>97.066666666666677</v>
      </c>
      <c r="E54" s="150">
        <v>98.6</v>
      </c>
      <c r="F54" s="148">
        <f t="shared" si="0"/>
        <v>97.833333333333343</v>
      </c>
      <c r="G54" s="152">
        <v>3</v>
      </c>
      <c r="H54" s="155">
        <v>95.33</v>
      </c>
      <c r="I54" s="147">
        <v>98.2</v>
      </c>
      <c r="J54" s="150">
        <f t="shared" si="1"/>
        <v>96.765000000000001</v>
      </c>
      <c r="K54" s="147">
        <v>3</v>
      </c>
      <c r="L54" s="147">
        <v>97.07</v>
      </c>
      <c r="M54" s="156">
        <v>97.2</v>
      </c>
      <c r="N54" s="142">
        <f t="shared" si="2"/>
        <v>97.134999999999991</v>
      </c>
      <c r="O54" s="61">
        <v>3</v>
      </c>
    </row>
    <row r="55" spans="1:15" x14ac:dyDescent="0.3">
      <c r="A55" s="446"/>
      <c r="B55" s="443"/>
      <c r="C55" s="449"/>
      <c r="D55" s="128">
        <v>96.666666666666671</v>
      </c>
      <c r="E55" s="150">
        <v>97.8</v>
      </c>
      <c r="F55" s="148">
        <f t="shared" si="0"/>
        <v>97.233333333333334</v>
      </c>
      <c r="G55" s="152">
        <v>3</v>
      </c>
      <c r="H55" s="155">
        <v>94.93</v>
      </c>
      <c r="I55" s="147">
        <v>97.4</v>
      </c>
      <c r="J55" s="150">
        <f t="shared" si="1"/>
        <v>96.165000000000006</v>
      </c>
      <c r="K55" s="147">
        <v>3</v>
      </c>
      <c r="L55" s="147">
        <v>96.07</v>
      </c>
      <c r="M55" s="156">
        <v>97.6</v>
      </c>
      <c r="N55" s="142">
        <f t="shared" si="2"/>
        <v>96.834999999999994</v>
      </c>
      <c r="O55" s="61">
        <v>3</v>
      </c>
    </row>
    <row r="56" spans="1:15" x14ac:dyDescent="0.3">
      <c r="A56" s="446"/>
      <c r="B56" s="443"/>
      <c r="C56" s="449"/>
      <c r="D56" s="128">
        <v>96.466666666666669</v>
      </c>
      <c r="E56" s="150">
        <v>97.8</v>
      </c>
      <c r="F56" s="148">
        <f t="shared" si="0"/>
        <v>97.133333333333326</v>
      </c>
      <c r="G56" s="152">
        <v>3</v>
      </c>
      <c r="H56" s="155">
        <v>94.73</v>
      </c>
      <c r="I56" s="147">
        <v>95.92</v>
      </c>
      <c r="J56" s="150">
        <f t="shared" si="1"/>
        <v>95.325000000000003</v>
      </c>
      <c r="K56" s="147">
        <v>3</v>
      </c>
      <c r="L56" s="147">
        <v>96.27</v>
      </c>
      <c r="M56" s="156">
        <v>97.2</v>
      </c>
      <c r="N56" s="142">
        <f t="shared" si="2"/>
        <v>96.734999999999999</v>
      </c>
      <c r="O56" s="61">
        <v>3</v>
      </c>
    </row>
    <row r="57" spans="1:15" x14ac:dyDescent="0.3">
      <c r="A57" s="446"/>
      <c r="B57" s="443"/>
      <c r="C57" s="449"/>
      <c r="D57" s="128">
        <v>97.26666666666668</v>
      </c>
      <c r="E57" s="150">
        <v>98.4</v>
      </c>
      <c r="F57" s="148">
        <f t="shared" si="0"/>
        <v>97.833333333333343</v>
      </c>
      <c r="G57" s="152">
        <v>3</v>
      </c>
      <c r="H57" s="155">
        <v>95.53</v>
      </c>
      <c r="I57" s="147">
        <v>98</v>
      </c>
      <c r="J57" s="150">
        <f t="shared" si="1"/>
        <v>96.765000000000001</v>
      </c>
      <c r="K57" s="147">
        <v>3</v>
      </c>
      <c r="L57" s="147">
        <v>96.67</v>
      </c>
      <c r="M57" s="156">
        <v>98.4</v>
      </c>
      <c r="N57" s="142">
        <f t="shared" si="2"/>
        <v>97.534999999999997</v>
      </c>
      <c r="O57" s="61">
        <v>3</v>
      </c>
    </row>
    <row r="58" spans="1:15" x14ac:dyDescent="0.3">
      <c r="A58" s="447"/>
      <c r="B58" s="444"/>
      <c r="C58" s="450"/>
      <c r="D58" s="128">
        <v>96.666666666666671</v>
      </c>
      <c r="E58" s="150">
        <v>98.2</v>
      </c>
      <c r="F58" s="148">
        <f t="shared" si="0"/>
        <v>97.433333333333337</v>
      </c>
      <c r="G58" s="149">
        <v>3</v>
      </c>
      <c r="H58" s="157">
        <v>94.93</v>
      </c>
      <c r="I58" s="147">
        <v>96.4</v>
      </c>
      <c r="J58" s="150">
        <f t="shared" si="1"/>
        <v>95.665000000000006</v>
      </c>
      <c r="K58" s="147">
        <v>3</v>
      </c>
      <c r="L58" s="147">
        <v>95.13</v>
      </c>
      <c r="M58" s="158">
        <v>97.8</v>
      </c>
      <c r="N58" s="142">
        <f t="shared" si="2"/>
        <v>96.465000000000003</v>
      </c>
      <c r="O58" s="61">
        <v>3</v>
      </c>
    </row>
    <row r="59" spans="1:15" x14ac:dyDescent="0.3">
      <c r="A59" s="137"/>
      <c r="B59" s="182"/>
      <c r="C59" s="183"/>
      <c r="D59" s="197">
        <f>AVERAGE(D54:D58)</f>
        <v>96.826666666666682</v>
      </c>
      <c r="E59" s="197">
        <f t="shared" ref="E59:O59" si="10">AVERAGE(E54:E58)</f>
        <v>98.16</v>
      </c>
      <c r="F59" s="197">
        <f t="shared" si="10"/>
        <v>97.493333333333325</v>
      </c>
      <c r="G59" s="197">
        <f t="shared" si="10"/>
        <v>3</v>
      </c>
      <c r="H59" s="197">
        <f t="shared" si="10"/>
        <v>95.09</v>
      </c>
      <c r="I59" s="197">
        <f t="shared" si="10"/>
        <v>97.184000000000012</v>
      </c>
      <c r="J59" s="197">
        <f t="shared" si="10"/>
        <v>96.137</v>
      </c>
      <c r="K59" s="197">
        <f t="shared" si="10"/>
        <v>3</v>
      </c>
      <c r="L59" s="197">
        <f t="shared" si="10"/>
        <v>96.24199999999999</v>
      </c>
      <c r="M59" s="197">
        <f t="shared" si="10"/>
        <v>97.64</v>
      </c>
      <c r="N59" s="197">
        <f t="shared" si="10"/>
        <v>96.941000000000003</v>
      </c>
      <c r="O59" s="197">
        <f t="shared" si="10"/>
        <v>3</v>
      </c>
    </row>
    <row r="60" spans="1:15" x14ac:dyDescent="0.3">
      <c r="A60" s="445" t="s">
        <v>626</v>
      </c>
      <c r="B60" s="442" t="s">
        <v>574</v>
      </c>
      <c r="C60" s="448" t="s">
        <v>581</v>
      </c>
      <c r="D60" s="128">
        <v>97.066666666666677</v>
      </c>
      <c r="E60" s="150">
        <v>98.6</v>
      </c>
      <c r="F60" s="148">
        <f t="shared" si="0"/>
        <v>97.833333333333343</v>
      </c>
      <c r="G60" s="152">
        <v>3</v>
      </c>
      <c r="H60" s="147">
        <v>94.33</v>
      </c>
      <c r="I60" s="147">
        <v>97</v>
      </c>
      <c r="J60" s="150">
        <f t="shared" si="1"/>
        <v>95.664999999999992</v>
      </c>
      <c r="K60" s="147">
        <v>3</v>
      </c>
      <c r="L60" s="147">
        <v>94.33</v>
      </c>
      <c r="M60" s="150">
        <v>98.6</v>
      </c>
      <c r="N60" s="142">
        <f t="shared" si="2"/>
        <v>96.465000000000003</v>
      </c>
      <c r="O60" s="61">
        <v>3</v>
      </c>
    </row>
    <row r="61" spans="1:15" x14ac:dyDescent="0.3">
      <c r="A61" s="446"/>
      <c r="B61" s="443"/>
      <c r="C61" s="449"/>
      <c r="D61" s="128">
        <v>96.666666666666671</v>
      </c>
      <c r="E61" s="150">
        <v>98</v>
      </c>
      <c r="F61" s="148">
        <f t="shared" si="0"/>
        <v>97.333333333333343</v>
      </c>
      <c r="G61" s="152">
        <v>3</v>
      </c>
      <c r="H61" s="147">
        <v>95.53</v>
      </c>
      <c r="I61" s="147">
        <v>98.2</v>
      </c>
      <c r="J61" s="150">
        <f t="shared" si="1"/>
        <v>96.865000000000009</v>
      </c>
      <c r="K61" s="147">
        <v>3</v>
      </c>
      <c r="L61" s="147">
        <v>95.53</v>
      </c>
      <c r="M61" s="150">
        <v>98</v>
      </c>
      <c r="N61" s="142">
        <f t="shared" si="2"/>
        <v>96.765000000000001</v>
      </c>
      <c r="O61" s="61">
        <v>3</v>
      </c>
    </row>
    <row r="62" spans="1:15" x14ac:dyDescent="0.3">
      <c r="A62" s="446"/>
      <c r="B62" s="443"/>
      <c r="C62" s="449"/>
      <c r="D62" s="128">
        <v>96.466666666666669</v>
      </c>
      <c r="E62" s="150">
        <v>97.2</v>
      </c>
      <c r="F62" s="148">
        <f t="shared" si="0"/>
        <v>96.833333333333343</v>
      </c>
      <c r="G62" s="152">
        <v>3</v>
      </c>
      <c r="H62" s="147">
        <v>93.13</v>
      </c>
      <c r="I62" s="147">
        <v>95.8</v>
      </c>
      <c r="J62" s="150">
        <f t="shared" si="1"/>
        <v>94.465000000000003</v>
      </c>
      <c r="K62" s="147">
        <v>3</v>
      </c>
      <c r="L62" s="147">
        <v>93.13</v>
      </c>
      <c r="M62" s="150">
        <v>97.2</v>
      </c>
      <c r="N62" s="142">
        <f t="shared" si="2"/>
        <v>95.164999999999992</v>
      </c>
      <c r="O62" s="61">
        <v>3</v>
      </c>
    </row>
    <row r="63" spans="1:15" x14ac:dyDescent="0.3">
      <c r="A63" s="446"/>
      <c r="B63" s="443"/>
      <c r="C63" s="449"/>
      <c r="D63" s="128">
        <v>96.866666666666674</v>
      </c>
      <c r="E63" s="150">
        <v>98.8</v>
      </c>
      <c r="F63" s="148">
        <f t="shared" si="0"/>
        <v>97.833333333333343</v>
      </c>
      <c r="G63" s="152">
        <v>3</v>
      </c>
      <c r="H63" s="147">
        <v>94.27</v>
      </c>
      <c r="I63" s="147">
        <v>95.6</v>
      </c>
      <c r="J63" s="150">
        <f t="shared" si="1"/>
        <v>94.935000000000002</v>
      </c>
      <c r="K63" s="147">
        <v>3</v>
      </c>
      <c r="L63" s="147">
        <v>94.27</v>
      </c>
      <c r="M63" s="150">
        <v>98.8</v>
      </c>
      <c r="N63" s="142">
        <f t="shared" si="2"/>
        <v>96.534999999999997</v>
      </c>
      <c r="O63" s="61">
        <v>3</v>
      </c>
    </row>
    <row r="64" spans="1:15" x14ac:dyDescent="0.3">
      <c r="A64" s="447"/>
      <c r="B64" s="444"/>
      <c r="C64" s="450"/>
      <c r="D64" s="128">
        <v>96.866666666666674</v>
      </c>
      <c r="E64" s="150">
        <v>98</v>
      </c>
      <c r="F64" s="148">
        <f t="shared" si="0"/>
        <v>97.433333333333337</v>
      </c>
      <c r="G64" s="152">
        <v>3</v>
      </c>
      <c r="H64" s="147">
        <v>93.73</v>
      </c>
      <c r="I64" s="147">
        <v>96.4</v>
      </c>
      <c r="J64" s="150">
        <f t="shared" si="1"/>
        <v>95.064999999999998</v>
      </c>
      <c r="K64" s="147">
        <v>3</v>
      </c>
      <c r="L64" s="147">
        <v>93.73</v>
      </c>
      <c r="M64" s="150">
        <v>98</v>
      </c>
      <c r="N64" s="142">
        <f t="shared" si="2"/>
        <v>95.865000000000009</v>
      </c>
      <c r="O64" s="61">
        <v>3</v>
      </c>
    </row>
    <row r="65" spans="1:15" x14ac:dyDescent="0.3">
      <c r="A65" s="137"/>
      <c r="B65" s="182"/>
      <c r="C65" s="183"/>
      <c r="D65" s="197">
        <f>AVERAGE(D60:D64)</f>
        <v>96.786666666666676</v>
      </c>
      <c r="E65" s="197">
        <f t="shared" ref="E65:O65" si="11">AVERAGE(E60:E64)</f>
        <v>98.12</v>
      </c>
      <c r="F65" s="197">
        <f t="shared" si="11"/>
        <v>97.453333333333347</v>
      </c>
      <c r="G65" s="197">
        <f t="shared" si="11"/>
        <v>3</v>
      </c>
      <c r="H65" s="197">
        <f t="shared" si="11"/>
        <v>94.198000000000008</v>
      </c>
      <c r="I65" s="197">
        <f t="shared" si="11"/>
        <v>96.6</v>
      </c>
      <c r="J65" s="197">
        <f t="shared" si="11"/>
        <v>95.399000000000001</v>
      </c>
      <c r="K65" s="197">
        <f t="shared" si="11"/>
        <v>3</v>
      </c>
      <c r="L65" s="197">
        <f t="shared" si="11"/>
        <v>94.198000000000008</v>
      </c>
      <c r="M65" s="197">
        <f t="shared" si="11"/>
        <v>98.12</v>
      </c>
      <c r="N65" s="197">
        <f t="shared" si="11"/>
        <v>96.158999999999992</v>
      </c>
      <c r="O65" s="197">
        <f t="shared" si="11"/>
        <v>3</v>
      </c>
    </row>
    <row r="66" spans="1:15" x14ac:dyDescent="0.3">
      <c r="A66" s="445" t="s">
        <v>627</v>
      </c>
      <c r="B66" s="442" t="s">
        <v>582</v>
      </c>
      <c r="C66" s="448" t="s">
        <v>583</v>
      </c>
      <c r="D66" s="128">
        <v>96.6</v>
      </c>
      <c r="E66" s="150">
        <v>95.6</v>
      </c>
      <c r="F66" s="148">
        <f t="shared" si="0"/>
        <v>96.1</v>
      </c>
      <c r="G66" s="152">
        <v>3</v>
      </c>
      <c r="H66" s="147">
        <v>96.2</v>
      </c>
      <c r="I66" s="147">
        <v>96</v>
      </c>
      <c r="J66" s="150">
        <f t="shared" si="1"/>
        <v>96.1</v>
      </c>
      <c r="K66" s="147">
        <v>3</v>
      </c>
      <c r="L66" s="147">
        <v>93.33</v>
      </c>
      <c r="M66" s="151">
        <v>95.8</v>
      </c>
      <c r="N66" s="142">
        <f t="shared" si="2"/>
        <v>94.564999999999998</v>
      </c>
      <c r="O66" s="61">
        <v>3</v>
      </c>
    </row>
    <row r="67" spans="1:15" x14ac:dyDescent="0.3">
      <c r="A67" s="446"/>
      <c r="B67" s="443"/>
      <c r="C67" s="449"/>
      <c r="D67" s="128">
        <v>95.8</v>
      </c>
      <c r="E67" s="150">
        <v>95</v>
      </c>
      <c r="F67" s="148">
        <f t="shared" si="0"/>
        <v>95.4</v>
      </c>
      <c r="G67" s="152">
        <v>3</v>
      </c>
      <c r="H67" s="147">
        <v>96.2</v>
      </c>
      <c r="I67" s="147">
        <v>95</v>
      </c>
      <c r="J67" s="150">
        <f t="shared" si="1"/>
        <v>95.6</v>
      </c>
      <c r="K67" s="147">
        <v>3</v>
      </c>
      <c r="L67" s="147">
        <v>93.33</v>
      </c>
      <c r="M67" s="151">
        <v>96</v>
      </c>
      <c r="N67" s="142">
        <f t="shared" si="2"/>
        <v>94.664999999999992</v>
      </c>
      <c r="O67" s="61">
        <v>3</v>
      </c>
    </row>
    <row r="68" spans="1:15" x14ac:dyDescent="0.3">
      <c r="A68" s="446"/>
      <c r="B68" s="443"/>
      <c r="C68" s="449"/>
      <c r="D68" s="128">
        <v>96.8</v>
      </c>
      <c r="E68" s="150">
        <v>97.4</v>
      </c>
      <c r="F68" s="148">
        <f t="shared" si="0"/>
        <v>97.1</v>
      </c>
      <c r="G68" s="152">
        <v>3</v>
      </c>
      <c r="H68" s="147">
        <v>97</v>
      </c>
      <c r="I68" s="147">
        <v>97</v>
      </c>
      <c r="J68" s="150">
        <f t="shared" si="1"/>
        <v>97</v>
      </c>
      <c r="K68" s="147">
        <v>3</v>
      </c>
      <c r="L68" s="147">
        <v>94.93</v>
      </c>
      <c r="M68" s="151">
        <v>97</v>
      </c>
      <c r="N68" s="142">
        <f t="shared" si="2"/>
        <v>95.965000000000003</v>
      </c>
      <c r="O68" s="61">
        <v>3</v>
      </c>
    </row>
    <row r="69" spans="1:15" x14ac:dyDescent="0.3">
      <c r="A69" s="446"/>
      <c r="B69" s="443"/>
      <c r="C69" s="449"/>
      <c r="D69" s="128">
        <v>96.4</v>
      </c>
      <c r="E69" s="150">
        <v>96.6</v>
      </c>
      <c r="F69" s="148">
        <f t="shared" si="0"/>
        <v>96.5</v>
      </c>
      <c r="G69" s="152">
        <v>3</v>
      </c>
      <c r="H69" s="147">
        <v>94.67</v>
      </c>
      <c r="I69" s="147">
        <v>96.2</v>
      </c>
      <c r="J69" s="150">
        <f t="shared" si="1"/>
        <v>95.435000000000002</v>
      </c>
      <c r="K69" s="147">
        <v>3</v>
      </c>
      <c r="L69" s="147">
        <v>93.93</v>
      </c>
      <c r="M69" s="151">
        <v>92.19</v>
      </c>
      <c r="N69" s="142">
        <f t="shared" si="2"/>
        <v>93.06</v>
      </c>
      <c r="O69" s="61">
        <v>3</v>
      </c>
    </row>
    <row r="70" spans="1:15" x14ac:dyDescent="0.3">
      <c r="A70" s="446"/>
      <c r="B70" s="443"/>
      <c r="C70" s="449"/>
      <c r="D70" s="128">
        <v>96.6</v>
      </c>
      <c r="E70" s="150">
        <v>97</v>
      </c>
      <c r="F70" s="148">
        <f t="shared" si="0"/>
        <v>96.8</v>
      </c>
      <c r="G70" s="152">
        <v>3</v>
      </c>
      <c r="H70" s="147">
        <v>95.67</v>
      </c>
      <c r="I70" s="147">
        <v>96.6</v>
      </c>
      <c r="J70" s="150">
        <f t="shared" si="1"/>
        <v>96.134999999999991</v>
      </c>
      <c r="K70" s="147">
        <v>3</v>
      </c>
      <c r="L70" s="147">
        <v>95.13</v>
      </c>
      <c r="M70" s="151">
        <v>93.19</v>
      </c>
      <c r="N70" s="142">
        <f t="shared" si="2"/>
        <v>94.16</v>
      </c>
      <c r="O70" s="61">
        <v>3</v>
      </c>
    </row>
    <row r="71" spans="1:15" x14ac:dyDescent="0.3">
      <c r="A71" s="447"/>
      <c r="B71" s="444"/>
      <c r="C71" s="450"/>
      <c r="D71" s="128">
        <v>95.8</v>
      </c>
      <c r="E71" s="150">
        <v>97</v>
      </c>
      <c r="F71" s="148">
        <f t="shared" si="0"/>
        <v>96.4</v>
      </c>
      <c r="G71" s="152">
        <v>3</v>
      </c>
      <c r="H71" s="147">
        <v>94.87</v>
      </c>
      <c r="I71" s="147">
        <v>97.2</v>
      </c>
      <c r="J71" s="150">
        <f t="shared" si="1"/>
        <v>96.034999999999997</v>
      </c>
      <c r="K71" s="147">
        <v>3</v>
      </c>
      <c r="L71" s="147">
        <v>93.33</v>
      </c>
      <c r="M71" s="151">
        <v>91.99</v>
      </c>
      <c r="N71" s="142">
        <f t="shared" si="2"/>
        <v>92.66</v>
      </c>
      <c r="O71" s="61">
        <v>3</v>
      </c>
    </row>
    <row r="72" spans="1:15" x14ac:dyDescent="0.3">
      <c r="A72" s="137"/>
      <c r="B72" s="182"/>
      <c r="C72" s="183"/>
      <c r="D72" s="197">
        <f>AVERAGE(D66:D71)</f>
        <v>96.333333333333329</v>
      </c>
      <c r="E72" s="197">
        <f t="shared" ref="E72:O72" si="12">AVERAGE(E66:E71)</f>
        <v>96.433333333333337</v>
      </c>
      <c r="F72" s="197">
        <f t="shared" si="12"/>
        <v>96.38333333333334</v>
      </c>
      <c r="G72" s="197">
        <f t="shared" si="12"/>
        <v>3</v>
      </c>
      <c r="H72" s="197">
        <f t="shared" si="12"/>
        <v>95.768333333333331</v>
      </c>
      <c r="I72" s="197">
        <f t="shared" si="12"/>
        <v>96.333333333333329</v>
      </c>
      <c r="J72" s="197">
        <f t="shared" si="12"/>
        <v>96.05083333333333</v>
      </c>
      <c r="K72" s="197">
        <f t="shared" si="12"/>
        <v>3</v>
      </c>
      <c r="L72" s="197">
        <f t="shared" si="12"/>
        <v>93.99666666666667</v>
      </c>
      <c r="M72" s="197">
        <f t="shared" si="12"/>
        <v>94.361666666666665</v>
      </c>
      <c r="N72" s="197">
        <f t="shared" si="12"/>
        <v>94.17916666666666</v>
      </c>
      <c r="O72" s="197">
        <f t="shared" si="12"/>
        <v>3</v>
      </c>
    </row>
    <row r="73" spans="1:15" x14ac:dyDescent="0.3">
      <c r="A73" s="445" t="s">
        <v>628</v>
      </c>
      <c r="B73" s="442" t="s">
        <v>582</v>
      </c>
      <c r="C73" s="448" t="s">
        <v>23</v>
      </c>
      <c r="D73" s="128">
        <v>91.8</v>
      </c>
      <c r="E73" s="150">
        <v>93.94285714285715</v>
      </c>
      <c r="F73" s="148">
        <f t="shared" si="0"/>
        <v>92.871428571428567</v>
      </c>
      <c r="G73" s="152">
        <v>3</v>
      </c>
      <c r="H73" s="147">
        <v>90.87</v>
      </c>
      <c r="I73" s="153">
        <v>91.58</v>
      </c>
      <c r="J73" s="150">
        <f t="shared" si="1"/>
        <v>91.224999999999994</v>
      </c>
      <c r="K73" s="153">
        <v>3</v>
      </c>
      <c r="L73" s="153">
        <v>89.3</v>
      </c>
      <c r="M73" s="154">
        <v>86.38</v>
      </c>
      <c r="N73" s="142">
        <f t="shared" si="2"/>
        <v>87.84</v>
      </c>
      <c r="O73" s="61">
        <v>3</v>
      </c>
    </row>
    <row r="74" spans="1:15" x14ac:dyDescent="0.3">
      <c r="A74" s="446"/>
      <c r="B74" s="443"/>
      <c r="C74" s="449"/>
      <c r="D74" s="128">
        <v>92.6</v>
      </c>
      <c r="E74" s="150">
        <v>93.542857142857159</v>
      </c>
      <c r="F74" s="148">
        <f t="shared" si="0"/>
        <v>93.071428571428584</v>
      </c>
      <c r="G74" s="152">
        <v>3</v>
      </c>
      <c r="H74" s="147">
        <v>88</v>
      </c>
      <c r="I74" s="153">
        <v>89.45</v>
      </c>
      <c r="J74" s="150">
        <f t="shared" si="1"/>
        <v>88.724999999999994</v>
      </c>
      <c r="K74" s="153">
        <v>3</v>
      </c>
      <c r="L74" s="153">
        <v>86.14</v>
      </c>
      <c r="M74" s="154">
        <v>85.98</v>
      </c>
      <c r="N74" s="142">
        <f t="shared" si="2"/>
        <v>86.06</v>
      </c>
      <c r="O74" s="61">
        <v>3</v>
      </c>
    </row>
    <row r="75" spans="1:15" x14ac:dyDescent="0.3">
      <c r="A75" s="446"/>
      <c r="B75" s="443"/>
      <c r="C75" s="449"/>
      <c r="D75" s="128">
        <v>92.4</v>
      </c>
      <c r="E75" s="150">
        <v>93.142857142857153</v>
      </c>
      <c r="F75" s="148">
        <f t="shared" si="0"/>
        <v>92.771428571428572</v>
      </c>
      <c r="G75" s="152">
        <v>3</v>
      </c>
      <c r="H75" s="147">
        <v>89</v>
      </c>
      <c r="I75" s="153">
        <v>89.11</v>
      </c>
      <c r="J75" s="150">
        <f t="shared" si="1"/>
        <v>89.055000000000007</v>
      </c>
      <c r="K75" s="153">
        <v>3</v>
      </c>
      <c r="L75" s="153">
        <v>87.14</v>
      </c>
      <c r="M75" s="154">
        <v>84.57</v>
      </c>
      <c r="N75" s="142">
        <f t="shared" si="2"/>
        <v>85.85499999999999</v>
      </c>
      <c r="O75" s="61">
        <v>3</v>
      </c>
    </row>
    <row r="76" spans="1:15" x14ac:dyDescent="0.3">
      <c r="A76" s="446"/>
      <c r="B76" s="443"/>
      <c r="C76" s="449"/>
      <c r="D76" s="128">
        <v>88.6</v>
      </c>
      <c r="E76" s="150">
        <v>92.314285714285717</v>
      </c>
      <c r="F76" s="148">
        <f t="shared" si="0"/>
        <v>90.457142857142856</v>
      </c>
      <c r="G76" s="152">
        <v>3</v>
      </c>
      <c r="H76" s="147">
        <v>92.4</v>
      </c>
      <c r="I76" s="153">
        <v>91.38</v>
      </c>
      <c r="J76" s="150">
        <f t="shared" si="1"/>
        <v>91.89</v>
      </c>
      <c r="K76" s="153">
        <v>3</v>
      </c>
      <c r="L76" s="153">
        <v>83.59</v>
      </c>
      <c r="M76" s="154">
        <v>82.36</v>
      </c>
      <c r="N76" s="142">
        <f t="shared" si="2"/>
        <v>82.974999999999994</v>
      </c>
      <c r="O76" s="61">
        <v>3</v>
      </c>
    </row>
    <row r="77" spans="1:15" x14ac:dyDescent="0.3">
      <c r="A77" s="446"/>
      <c r="B77" s="443"/>
      <c r="C77" s="449"/>
      <c r="D77" s="128">
        <v>87.8</v>
      </c>
      <c r="E77" s="150">
        <v>92.714285714285708</v>
      </c>
      <c r="F77" s="148">
        <f t="shared" si="0"/>
        <v>90.257142857142853</v>
      </c>
      <c r="G77" s="152">
        <v>3</v>
      </c>
      <c r="H77" s="147">
        <v>91.47</v>
      </c>
      <c r="I77" s="153">
        <v>94.32</v>
      </c>
      <c r="J77" s="150">
        <f t="shared" si="1"/>
        <v>92.894999999999996</v>
      </c>
      <c r="K77" s="153">
        <v>3</v>
      </c>
      <c r="L77" s="153">
        <v>86.57</v>
      </c>
      <c r="M77" s="154">
        <v>81.56</v>
      </c>
      <c r="N77" s="142">
        <f t="shared" si="2"/>
        <v>84.064999999999998</v>
      </c>
      <c r="O77" s="61">
        <v>3</v>
      </c>
    </row>
    <row r="78" spans="1:15" x14ac:dyDescent="0.3">
      <c r="A78" s="447"/>
      <c r="B78" s="444"/>
      <c r="C78" s="450"/>
      <c r="D78" s="129">
        <v>88.4</v>
      </c>
      <c r="E78" s="159">
        <v>92.114285714285714</v>
      </c>
      <c r="F78" s="192">
        <f t="shared" si="0"/>
        <v>90.257142857142867</v>
      </c>
      <c r="G78" s="160">
        <v>3</v>
      </c>
      <c r="H78" s="161">
        <v>89.33</v>
      </c>
      <c r="I78" s="162">
        <v>91.18</v>
      </c>
      <c r="J78" s="159">
        <f t="shared" si="1"/>
        <v>90.254999999999995</v>
      </c>
      <c r="K78" s="162">
        <v>3</v>
      </c>
      <c r="L78" s="162">
        <v>78.47</v>
      </c>
      <c r="M78" s="163">
        <v>81.36</v>
      </c>
      <c r="N78" s="194">
        <f t="shared" si="2"/>
        <v>79.914999999999992</v>
      </c>
      <c r="O78" s="195">
        <v>2</v>
      </c>
    </row>
    <row r="79" spans="1:15" x14ac:dyDescent="0.3">
      <c r="A79" s="137"/>
      <c r="B79" s="182"/>
      <c r="C79" s="184"/>
      <c r="D79" s="206">
        <f>AVERAGE(D73:D78)</f>
        <v>90.266666666666666</v>
      </c>
      <c r="E79" s="206">
        <f t="shared" ref="E79:O79" si="13">AVERAGE(E73:E78)</f>
        <v>92.961904761904762</v>
      </c>
      <c r="F79" s="206">
        <f t="shared" si="13"/>
        <v>91.614285714285714</v>
      </c>
      <c r="G79" s="206">
        <f t="shared" si="13"/>
        <v>3</v>
      </c>
      <c r="H79" s="206">
        <f t="shared" si="13"/>
        <v>90.178333333333342</v>
      </c>
      <c r="I79" s="206">
        <f t="shared" si="13"/>
        <v>91.17</v>
      </c>
      <c r="J79" s="206">
        <f t="shared" si="13"/>
        <v>90.674166666666665</v>
      </c>
      <c r="K79" s="206">
        <f t="shared" si="13"/>
        <v>3</v>
      </c>
      <c r="L79" s="206">
        <f t="shared" si="13"/>
        <v>85.201666666666654</v>
      </c>
      <c r="M79" s="206">
        <f t="shared" si="13"/>
        <v>83.701666666666668</v>
      </c>
      <c r="N79" s="206">
        <f t="shared" si="13"/>
        <v>84.451666666666668</v>
      </c>
      <c r="O79" s="206">
        <f t="shared" si="13"/>
        <v>2.8333333333333335</v>
      </c>
    </row>
    <row r="80" spans="1:15" x14ac:dyDescent="0.3">
      <c r="A80" s="445" t="s">
        <v>629</v>
      </c>
      <c r="B80" s="442" t="s">
        <v>582</v>
      </c>
      <c r="C80" s="442" t="s">
        <v>24</v>
      </c>
      <c r="D80" s="199">
        <v>79.266666666666666</v>
      </c>
      <c r="E80" s="200">
        <v>83.542857142857159</v>
      </c>
      <c r="F80" s="148">
        <f t="shared" si="0"/>
        <v>81.404761904761912</v>
      </c>
      <c r="G80" s="201">
        <v>3</v>
      </c>
      <c r="H80" s="202">
        <v>82.87</v>
      </c>
      <c r="I80" s="202">
        <v>82.35</v>
      </c>
      <c r="J80" s="148">
        <f t="shared" si="1"/>
        <v>82.61</v>
      </c>
      <c r="K80" s="202">
        <v>3</v>
      </c>
      <c r="L80" s="202">
        <v>83.37</v>
      </c>
      <c r="M80" s="203">
        <v>77.75</v>
      </c>
      <c r="N80" s="204">
        <f t="shared" si="2"/>
        <v>80.56</v>
      </c>
      <c r="O80" s="205">
        <v>3</v>
      </c>
    </row>
    <row r="81" spans="1:15" x14ac:dyDescent="0.3">
      <c r="A81" s="446"/>
      <c r="B81" s="443"/>
      <c r="C81" s="443"/>
      <c r="D81" s="130">
        <v>78.466666666666669</v>
      </c>
      <c r="E81" s="164">
        <v>82.742857142857162</v>
      </c>
      <c r="F81" s="148">
        <f t="shared" si="0"/>
        <v>80.604761904761915</v>
      </c>
      <c r="G81" s="165">
        <v>3</v>
      </c>
      <c r="H81" s="166">
        <v>79.400000000000006</v>
      </c>
      <c r="I81" s="166">
        <v>80.62</v>
      </c>
      <c r="J81" s="150">
        <f t="shared" si="1"/>
        <v>80.010000000000005</v>
      </c>
      <c r="K81" s="166">
        <v>3</v>
      </c>
      <c r="L81" s="166">
        <v>83.77</v>
      </c>
      <c r="M81" s="167">
        <v>80.16</v>
      </c>
      <c r="N81" s="142">
        <f t="shared" si="2"/>
        <v>81.965000000000003</v>
      </c>
      <c r="O81" s="61">
        <v>3</v>
      </c>
    </row>
    <row r="82" spans="1:15" x14ac:dyDescent="0.3">
      <c r="A82" s="446"/>
      <c r="B82" s="443"/>
      <c r="C82" s="443"/>
      <c r="D82" s="130">
        <v>79.466666666666669</v>
      </c>
      <c r="E82" s="164">
        <v>83.542857142857159</v>
      </c>
      <c r="F82" s="148">
        <f t="shared" ref="F82:F156" si="14">AVERAGE(D82:E82)</f>
        <v>81.504761904761921</v>
      </c>
      <c r="G82" s="165">
        <v>3</v>
      </c>
      <c r="H82" s="166">
        <v>80.2</v>
      </c>
      <c r="I82" s="166">
        <v>79.88</v>
      </c>
      <c r="J82" s="150">
        <f t="shared" ref="J82:J156" si="15">AVERAGE(H82:I82)</f>
        <v>80.039999999999992</v>
      </c>
      <c r="K82" s="166">
        <v>3</v>
      </c>
      <c r="L82" s="166">
        <v>85.57</v>
      </c>
      <c r="M82" s="167">
        <v>77.55</v>
      </c>
      <c r="N82" s="142">
        <f t="shared" ref="N82:N156" si="16">AVERAGE(L82:M82)</f>
        <v>81.56</v>
      </c>
      <c r="O82" s="61">
        <v>3</v>
      </c>
    </row>
    <row r="83" spans="1:15" x14ac:dyDescent="0.3">
      <c r="A83" s="446"/>
      <c r="B83" s="443"/>
      <c r="C83" s="443"/>
      <c r="D83" s="130">
        <v>75.066666666666663</v>
      </c>
      <c r="E83" s="164">
        <v>88.028571428571439</v>
      </c>
      <c r="F83" s="148">
        <f t="shared" si="14"/>
        <v>81.547619047619051</v>
      </c>
      <c r="G83" s="165">
        <v>3</v>
      </c>
      <c r="H83" s="166">
        <v>82.67</v>
      </c>
      <c r="I83" s="166">
        <v>82.35</v>
      </c>
      <c r="J83" s="150">
        <f t="shared" si="15"/>
        <v>82.509999999999991</v>
      </c>
      <c r="K83" s="166">
        <v>3</v>
      </c>
      <c r="L83" s="166">
        <v>86.78</v>
      </c>
      <c r="M83" s="167">
        <v>78.150000000000006</v>
      </c>
      <c r="N83" s="142">
        <f t="shared" si="16"/>
        <v>82.465000000000003</v>
      </c>
      <c r="O83" s="61">
        <v>3</v>
      </c>
    </row>
    <row r="84" spans="1:15" x14ac:dyDescent="0.3">
      <c r="A84" s="446"/>
      <c r="B84" s="443"/>
      <c r="C84" s="443"/>
      <c r="D84" s="130">
        <v>75.266666666666666</v>
      </c>
      <c r="E84" s="164">
        <v>87.428571428571431</v>
      </c>
      <c r="F84" s="148">
        <f t="shared" si="14"/>
        <v>81.347619047619048</v>
      </c>
      <c r="G84" s="165">
        <v>3</v>
      </c>
      <c r="H84" s="166">
        <v>82.73</v>
      </c>
      <c r="I84" s="166">
        <v>81.62</v>
      </c>
      <c r="J84" s="150">
        <f t="shared" si="15"/>
        <v>82.175000000000011</v>
      </c>
      <c r="K84" s="166">
        <v>3</v>
      </c>
      <c r="L84" s="166">
        <v>87.58</v>
      </c>
      <c r="M84" s="167">
        <v>78.95</v>
      </c>
      <c r="N84" s="142">
        <f t="shared" si="16"/>
        <v>83.265000000000001</v>
      </c>
      <c r="O84" s="61">
        <v>3</v>
      </c>
    </row>
    <row r="85" spans="1:15" x14ac:dyDescent="0.3">
      <c r="A85" s="447"/>
      <c r="B85" s="444"/>
      <c r="C85" s="444"/>
      <c r="D85" s="207">
        <v>74.666666666666657</v>
      </c>
      <c r="E85" s="208">
        <v>86.428571428571431</v>
      </c>
      <c r="F85" s="192">
        <f t="shared" si="14"/>
        <v>80.547619047619037</v>
      </c>
      <c r="G85" s="209">
        <v>3</v>
      </c>
      <c r="H85" s="210">
        <v>77.53</v>
      </c>
      <c r="I85" s="210">
        <v>74.06</v>
      </c>
      <c r="J85" s="159">
        <f t="shared" si="15"/>
        <v>75.795000000000002</v>
      </c>
      <c r="K85" s="210">
        <v>2</v>
      </c>
      <c r="L85" s="210">
        <v>83.97</v>
      </c>
      <c r="M85" s="211">
        <v>78.55</v>
      </c>
      <c r="N85" s="194">
        <f t="shared" si="16"/>
        <v>81.259999999999991</v>
      </c>
      <c r="O85" s="195">
        <v>3</v>
      </c>
    </row>
    <row r="86" spans="1:15" x14ac:dyDescent="0.3">
      <c r="A86" s="137"/>
      <c r="B86" s="182"/>
      <c r="C86" s="184"/>
      <c r="D86" s="206">
        <f>AVERAGE(D80:D85)</f>
        <v>77.033333333333317</v>
      </c>
      <c r="E86" s="206">
        <f t="shared" ref="E86:O86" si="17">AVERAGE(E80:E85)</f>
        <v>85.285714285714292</v>
      </c>
      <c r="F86" s="206">
        <f t="shared" si="17"/>
        <v>81.159523809523819</v>
      </c>
      <c r="G86" s="206">
        <f t="shared" si="17"/>
        <v>3</v>
      </c>
      <c r="H86" s="206">
        <f t="shared" si="17"/>
        <v>80.90000000000002</v>
      </c>
      <c r="I86" s="206">
        <f t="shared" si="17"/>
        <v>80.146666666666661</v>
      </c>
      <c r="J86" s="206">
        <f t="shared" si="17"/>
        <v>80.523333333333326</v>
      </c>
      <c r="K86" s="206">
        <f t="shared" si="17"/>
        <v>2.8333333333333335</v>
      </c>
      <c r="L86" s="206">
        <f t="shared" si="17"/>
        <v>85.173333333333332</v>
      </c>
      <c r="M86" s="206">
        <f t="shared" si="17"/>
        <v>78.518333333333331</v>
      </c>
      <c r="N86" s="206">
        <f t="shared" si="17"/>
        <v>81.845833333333331</v>
      </c>
      <c r="O86" s="206">
        <f t="shared" si="17"/>
        <v>3</v>
      </c>
    </row>
    <row r="87" spans="1:15" x14ac:dyDescent="0.3">
      <c r="A87" s="445" t="s">
        <v>630</v>
      </c>
      <c r="B87" s="442" t="s">
        <v>582</v>
      </c>
      <c r="C87" s="448" t="s">
        <v>25</v>
      </c>
      <c r="D87" s="139">
        <v>80.533333333333346</v>
      </c>
      <c r="E87" s="148">
        <v>87.028571428571439</v>
      </c>
      <c r="F87" s="148">
        <f t="shared" si="14"/>
        <v>83.780952380952385</v>
      </c>
      <c r="G87" s="149">
        <v>3</v>
      </c>
      <c r="H87" s="176">
        <v>87.4</v>
      </c>
      <c r="I87" s="176">
        <v>85.23</v>
      </c>
      <c r="J87" s="148">
        <f t="shared" si="15"/>
        <v>86.314999999999998</v>
      </c>
      <c r="K87" s="176">
        <v>3</v>
      </c>
      <c r="L87" s="176">
        <v>84.19</v>
      </c>
      <c r="M87" s="212">
        <v>80.56</v>
      </c>
      <c r="N87" s="204">
        <f t="shared" si="16"/>
        <v>82.375</v>
      </c>
      <c r="O87" s="205">
        <v>3</v>
      </c>
    </row>
    <row r="88" spans="1:15" x14ac:dyDescent="0.3">
      <c r="A88" s="446"/>
      <c r="B88" s="443"/>
      <c r="C88" s="449"/>
      <c r="D88" s="128">
        <v>81.733333333333348</v>
      </c>
      <c r="E88" s="150">
        <v>86.428571428571431</v>
      </c>
      <c r="F88" s="148">
        <f t="shared" si="14"/>
        <v>84.080952380952397</v>
      </c>
      <c r="G88" s="152">
        <v>3</v>
      </c>
      <c r="H88" s="147">
        <v>86.67</v>
      </c>
      <c r="I88" s="147">
        <v>87.71</v>
      </c>
      <c r="J88" s="150">
        <f t="shared" si="15"/>
        <v>87.19</v>
      </c>
      <c r="K88" s="147">
        <v>3</v>
      </c>
      <c r="L88" s="147">
        <v>85.17</v>
      </c>
      <c r="M88" s="151">
        <v>78.959999999999994</v>
      </c>
      <c r="N88" s="142">
        <f t="shared" si="16"/>
        <v>82.064999999999998</v>
      </c>
      <c r="O88" s="61">
        <v>3</v>
      </c>
    </row>
    <row r="89" spans="1:15" x14ac:dyDescent="0.3">
      <c r="A89" s="446"/>
      <c r="B89" s="443"/>
      <c r="C89" s="449"/>
      <c r="D89" s="128">
        <v>81.733333333333348</v>
      </c>
      <c r="E89" s="150">
        <v>88.428571428571431</v>
      </c>
      <c r="F89" s="148">
        <f t="shared" si="14"/>
        <v>85.080952380952397</v>
      </c>
      <c r="G89" s="152">
        <v>3</v>
      </c>
      <c r="H89" s="147">
        <v>88.8</v>
      </c>
      <c r="I89" s="147">
        <v>91.98</v>
      </c>
      <c r="J89" s="150">
        <f t="shared" si="15"/>
        <v>90.39</v>
      </c>
      <c r="K89" s="147">
        <v>3</v>
      </c>
      <c r="L89" s="147">
        <v>84.59</v>
      </c>
      <c r="M89" s="151">
        <v>81.56</v>
      </c>
      <c r="N89" s="142">
        <f t="shared" si="16"/>
        <v>83.075000000000003</v>
      </c>
      <c r="O89" s="61">
        <v>3</v>
      </c>
    </row>
    <row r="90" spans="1:15" x14ac:dyDescent="0.3">
      <c r="A90" s="446"/>
      <c r="B90" s="443"/>
      <c r="C90" s="449"/>
      <c r="D90" s="128">
        <v>79.666666666666657</v>
      </c>
      <c r="E90" s="150">
        <v>87.028571428571439</v>
      </c>
      <c r="F90" s="148">
        <f t="shared" si="14"/>
        <v>83.347619047619048</v>
      </c>
      <c r="G90" s="152">
        <v>3</v>
      </c>
      <c r="H90" s="147">
        <v>86.67</v>
      </c>
      <c r="I90" s="147">
        <v>83.69</v>
      </c>
      <c r="J90" s="150">
        <f t="shared" si="15"/>
        <v>85.18</v>
      </c>
      <c r="K90" s="147">
        <v>3</v>
      </c>
      <c r="L90" s="147">
        <v>85.77</v>
      </c>
      <c r="M90" s="151">
        <v>75.349999999999994</v>
      </c>
      <c r="N90" s="142">
        <f t="shared" si="16"/>
        <v>80.56</v>
      </c>
      <c r="O90" s="61">
        <v>3</v>
      </c>
    </row>
    <row r="91" spans="1:15" x14ac:dyDescent="0.3">
      <c r="A91" s="446"/>
      <c r="B91" s="443"/>
      <c r="C91" s="449"/>
      <c r="D91" s="128">
        <v>79.466666666666669</v>
      </c>
      <c r="E91" s="150">
        <v>88.228571428571428</v>
      </c>
      <c r="F91" s="148">
        <f t="shared" si="14"/>
        <v>83.847619047619048</v>
      </c>
      <c r="G91" s="152">
        <v>3</v>
      </c>
      <c r="H91" s="147">
        <v>87.87</v>
      </c>
      <c r="I91" s="147">
        <v>86.23</v>
      </c>
      <c r="J91" s="150">
        <f t="shared" si="15"/>
        <v>87.050000000000011</v>
      </c>
      <c r="K91" s="147">
        <v>3</v>
      </c>
      <c r="L91" s="147">
        <v>84.39</v>
      </c>
      <c r="M91" s="151">
        <v>76.150000000000006</v>
      </c>
      <c r="N91" s="142">
        <f t="shared" si="16"/>
        <v>80.27000000000001</v>
      </c>
      <c r="O91" s="61">
        <v>3</v>
      </c>
    </row>
    <row r="92" spans="1:15" x14ac:dyDescent="0.3">
      <c r="A92" s="447"/>
      <c r="B92" s="444"/>
      <c r="C92" s="450"/>
      <c r="D92" s="128">
        <v>78.666666666666657</v>
      </c>
      <c r="E92" s="150">
        <v>87.828571428571436</v>
      </c>
      <c r="F92" s="148">
        <f t="shared" si="14"/>
        <v>83.247619047619054</v>
      </c>
      <c r="G92" s="152">
        <v>3</v>
      </c>
      <c r="H92" s="147">
        <v>87.27</v>
      </c>
      <c r="I92" s="147">
        <v>94.46</v>
      </c>
      <c r="J92" s="150">
        <f t="shared" si="15"/>
        <v>90.864999999999995</v>
      </c>
      <c r="K92" s="147">
        <v>3</v>
      </c>
      <c r="L92" s="147">
        <v>83.59</v>
      </c>
      <c r="M92" s="151">
        <v>74.55</v>
      </c>
      <c r="N92" s="142">
        <f t="shared" si="16"/>
        <v>79.069999999999993</v>
      </c>
      <c r="O92" s="61">
        <v>2</v>
      </c>
    </row>
    <row r="93" spans="1:15" x14ac:dyDescent="0.3">
      <c r="A93" s="137"/>
      <c r="B93" s="182"/>
      <c r="C93" s="183"/>
      <c r="D93" s="197">
        <f>AVERAGE(D87:D92)</f>
        <v>80.300000000000011</v>
      </c>
      <c r="E93" s="197">
        <f t="shared" ref="E93:O93" si="18">AVERAGE(E87:E92)</f>
        <v>87.495238095238093</v>
      </c>
      <c r="F93" s="197">
        <f t="shared" si="18"/>
        <v>83.89761904761906</v>
      </c>
      <c r="G93" s="197">
        <f t="shared" si="18"/>
        <v>3</v>
      </c>
      <c r="H93" s="197">
        <f t="shared" si="18"/>
        <v>87.446666666666673</v>
      </c>
      <c r="I93" s="197">
        <f t="shared" si="18"/>
        <v>88.216666666666683</v>
      </c>
      <c r="J93" s="197">
        <f t="shared" si="18"/>
        <v>87.831666666666663</v>
      </c>
      <c r="K93" s="197">
        <f t="shared" si="18"/>
        <v>3</v>
      </c>
      <c r="L93" s="197">
        <f t="shared" si="18"/>
        <v>84.616666666666674</v>
      </c>
      <c r="M93" s="197">
        <f t="shared" si="18"/>
        <v>77.85499999999999</v>
      </c>
      <c r="N93" s="197">
        <f t="shared" si="18"/>
        <v>81.235833333333332</v>
      </c>
      <c r="O93" s="197">
        <f t="shared" si="18"/>
        <v>2.8333333333333335</v>
      </c>
    </row>
    <row r="94" spans="1:15" x14ac:dyDescent="0.3">
      <c r="A94" s="445" t="s">
        <v>631</v>
      </c>
      <c r="B94" s="442" t="s">
        <v>582</v>
      </c>
      <c r="C94" s="448" t="s">
        <v>26</v>
      </c>
      <c r="D94" s="128">
        <v>83</v>
      </c>
      <c r="E94" s="150">
        <v>87.428571428571431</v>
      </c>
      <c r="F94" s="148">
        <f t="shared" si="14"/>
        <v>85.214285714285722</v>
      </c>
      <c r="G94" s="152">
        <v>3</v>
      </c>
      <c r="H94" s="147">
        <v>80.73</v>
      </c>
      <c r="I94" s="147">
        <v>91.98</v>
      </c>
      <c r="J94" s="150">
        <f t="shared" si="15"/>
        <v>86.355000000000004</v>
      </c>
      <c r="K94" s="147">
        <v>3</v>
      </c>
      <c r="L94" s="147">
        <v>86.58</v>
      </c>
      <c r="M94" s="151">
        <v>86.58</v>
      </c>
      <c r="N94" s="142">
        <f t="shared" si="16"/>
        <v>86.58</v>
      </c>
      <c r="O94" s="61">
        <v>3</v>
      </c>
    </row>
    <row r="95" spans="1:15" x14ac:dyDescent="0.3">
      <c r="A95" s="446"/>
      <c r="B95" s="443"/>
      <c r="C95" s="449"/>
      <c r="D95" s="128">
        <v>84.6</v>
      </c>
      <c r="E95" s="150">
        <v>86.428571428571431</v>
      </c>
      <c r="F95" s="148">
        <f t="shared" si="14"/>
        <v>85.514285714285705</v>
      </c>
      <c r="G95" s="152">
        <v>3</v>
      </c>
      <c r="H95" s="147">
        <v>81.33</v>
      </c>
      <c r="I95" s="147">
        <v>90.78</v>
      </c>
      <c r="J95" s="150">
        <f t="shared" si="15"/>
        <v>86.055000000000007</v>
      </c>
      <c r="K95" s="147">
        <v>3</v>
      </c>
      <c r="L95" s="147">
        <v>84.77</v>
      </c>
      <c r="M95" s="151">
        <v>83.97</v>
      </c>
      <c r="N95" s="142">
        <f t="shared" si="16"/>
        <v>84.37</v>
      </c>
      <c r="O95" s="61">
        <v>3</v>
      </c>
    </row>
    <row r="96" spans="1:15" x14ac:dyDescent="0.3">
      <c r="A96" s="446"/>
      <c r="B96" s="443"/>
      <c r="C96" s="449"/>
      <c r="D96" s="128">
        <v>85</v>
      </c>
      <c r="E96" s="150">
        <v>87.428571428571431</v>
      </c>
      <c r="F96" s="148">
        <f t="shared" si="14"/>
        <v>86.214285714285722</v>
      </c>
      <c r="G96" s="152">
        <v>3</v>
      </c>
      <c r="H96" s="147">
        <v>82.53</v>
      </c>
      <c r="I96" s="147">
        <v>91.98</v>
      </c>
      <c r="J96" s="150">
        <f t="shared" si="15"/>
        <v>87.254999999999995</v>
      </c>
      <c r="K96" s="147">
        <v>3</v>
      </c>
      <c r="L96" s="147">
        <v>86.17</v>
      </c>
      <c r="M96" s="151">
        <v>85.37</v>
      </c>
      <c r="N96" s="142">
        <f t="shared" si="16"/>
        <v>85.77000000000001</v>
      </c>
      <c r="O96" s="61">
        <v>3</v>
      </c>
    </row>
    <row r="97" spans="1:15" x14ac:dyDescent="0.3">
      <c r="A97" s="446"/>
      <c r="B97" s="443"/>
      <c r="C97" s="449"/>
      <c r="D97" s="128">
        <v>90.133333333333326</v>
      </c>
      <c r="E97" s="150">
        <v>91.314285714285717</v>
      </c>
      <c r="F97" s="148">
        <f t="shared" si="14"/>
        <v>90.723809523809521</v>
      </c>
      <c r="G97" s="152">
        <v>3</v>
      </c>
      <c r="H97" s="147">
        <v>89.53</v>
      </c>
      <c r="I97" s="147">
        <v>91.58</v>
      </c>
      <c r="J97" s="150">
        <f t="shared" si="15"/>
        <v>90.555000000000007</v>
      </c>
      <c r="K97" s="147">
        <v>3</v>
      </c>
      <c r="L97" s="147">
        <v>86.38</v>
      </c>
      <c r="M97" s="151">
        <v>74.34</v>
      </c>
      <c r="N97" s="142">
        <f t="shared" si="16"/>
        <v>80.36</v>
      </c>
      <c r="O97" s="61">
        <v>3</v>
      </c>
    </row>
    <row r="98" spans="1:15" x14ac:dyDescent="0.3">
      <c r="A98" s="446"/>
      <c r="B98" s="443"/>
      <c r="C98" s="449"/>
      <c r="D98" s="128">
        <v>89.933333333333337</v>
      </c>
      <c r="E98" s="150">
        <v>92.714285714285708</v>
      </c>
      <c r="F98" s="148">
        <f t="shared" si="14"/>
        <v>91.32380952380953</v>
      </c>
      <c r="G98" s="152">
        <v>3</v>
      </c>
      <c r="H98" s="147">
        <v>90.53</v>
      </c>
      <c r="I98" s="147">
        <v>92.78</v>
      </c>
      <c r="J98" s="150">
        <f t="shared" si="15"/>
        <v>91.655000000000001</v>
      </c>
      <c r="K98" s="147">
        <v>3</v>
      </c>
      <c r="L98" s="147">
        <v>86.17</v>
      </c>
      <c r="M98" s="151">
        <v>73.540000000000006</v>
      </c>
      <c r="N98" s="142">
        <f t="shared" si="16"/>
        <v>79.855000000000004</v>
      </c>
      <c r="O98" s="61">
        <v>2</v>
      </c>
    </row>
    <row r="99" spans="1:15" x14ac:dyDescent="0.3">
      <c r="A99" s="447"/>
      <c r="B99" s="444"/>
      <c r="C99" s="450"/>
      <c r="D99" s="128">
        <v>89.733333333333334</v>
      </c>
      <c r="E99" s="150">
        <v>92.114285714285714</v>
      </c>
      <c r="F99" s="148">
        <f t="shared" si="14"/>
        <v>90.923809523809524</v>
      </c>
      <c r="G99" s="152">
        <v>3</v>
      </c>
      <c r="H99" s="147">
        <v>89.33</v>
      </c>
      <c r="I99" s="147">
        <v>91.38</v>
      </c>
      <c r="J99" s="150">
        <f t="shared" si="15"/>
        <v>90.35499999999999</v>
      </c>
      <c r="K99" s="147">
        <v>3</v>
      </c>
      <c r="L99" s="147">
        <v>82.56</v>
      </c>
      <c r="M99" s="151">
        <v>72.34</v>
      </c>
      <c r="N99" s="142">
        <f t="shared" si="16"/>
        <v>77.45</v>
      </c>
      <c r="O99" s="61">
        <v>2</v>
      </c>
    </row>
    <row r="100" spans="1:15" x14ac:dyDescent="0.3">
      <c r="A100" s="137"/>
      <c r="B100" s="182"/>
      <c r="C100" s="183"/>
      <c r="D100" s="197">
        <f>AVERAGE(D94:D99)</f>
        <v>87.066666666666663</v>
      </c>
      <c r="E100" s="197">
        <f t="shared" ref="E100:O100" si="19">AVERAGE(E94:E99)</f>
        <v>89.571428571428569</v>
      </c>
      <c r="F100" s="197">
        <f t="shared" si="19"/>
        <v>88.319047619047623</v>
      </c>
      <c r="G100" s="197">
        <f t="shared" si="19"/>
        <v>3</v>
      </c>
      <c r="H100" s="197">
        <f t="shared" si="19"/>
        <v>85.663333333333341</v>
      </c>
      <c r="I100" s="197">
        <f t="shared" si="19"/>
        <v>91.74666666666667</v>
      </c>
      <c r="J100" s="197">
        <f t="shared" si="19"/>
        <v>88.704999999999998</v>
      </c>
      <c r="K100" s="197">
        <f t="shared" si="19"/>
        <v>3</v>
      </c>
      <c r="L100" s="197">
        <f t="shared" si="19"/>
        <v>85.438333333333333</v>
      </c>
      <c r="M100" s="197">
        <f t="shared" si="19"/>
        <v>79.356666666666669</v>
      </c>
      <c r="N100" s="197">
        <f t="shared" si="19"/>
        <v>82.397500000000008</v>
      </c>
      <c r="O100" s="197">
        <f t="shared" si="19"/>
        <v>2.6666666666666665</v>
      </c>
    </row>
    <row r="101" spans="1:15" x14ac:dyDescent="0.3">
      <c r="A101" s="445" t="s">
        <v>632</v>
      </c>
      <c r="B101" s="442" t="s">
        <v>582</v>
      </c>
      <c r="C101" s="448" t="s">
        <v>27</v>
      </c>
      <c r="D101" s="128">
        <v>88.4</v>
      </c>
      <c r="E101" s="150">
        <v>83.542857142857159</v>
      </c>
      <c r="F101" s="148">
        <f t="shared" si="14"/>
        <v>85.971428571428589</v>
      </c>
      <c r="G101" s="152">
        <v>3</v>
      </c>
      <c r="H101" s="147">
        <v>81.53</v>
      </c>
      <c r="I101" s="147">
        <v>83.95</v>
      </c>
      <c r="J101" s="150">
        <f t="shared" si="15"/>
        <v>82.740000000000009</v>
      </c>
      <c r="K101" s="147">
        <v>3</v>
      </c>
      <c r="L101" s="147">
        <v>69.39</v>
      </c>
      <c r="M101" s="151">
        <v>75.150000000000006</v>
      </c>
      <c r="N101" s="142">
        <f t="shared" si="16"/>
        <v>72.27000000000001</v>
      </c>
      <c r="O101" s="61">
        <v>2</v>
      </c>
    </row>
    <row r="102" spans="1:15" x14ac:dyDescent="0.3">
      <c r="A102" s="446"/>
      <c r="B102" s="443"/>
      <c r="C102" s="449"/>
      <c r="D102" s="128">
        <v>88.6</v>
      </c>
      <c r="E102" s="150">
        <v>83.142857142857153</v>
      </c>
      <c r="F102" s="148">
        <f t="shared" si="14"/>
        <v>85.871428571428567</v>
      </c>
      <c r="G102" s="152">
        <v>3</v>
      </c>
      <c r="H102" s="147">
        <v>81.33</v>
      </c>
      <c r="I102" s="147">
        <v>83.35</v>
      </c>
      <c r="J102" s="150">
        <f t="shared" si="15"/>
        <v>82.34</v>
      </c>
      <c r="K102" s="147">
        <v>3</v>
      </c>
      <c r="L102" s="147">
        <v>68.41</v>
      </c>
      <c r="M102" s="151">
        <v>74.95</v>
      </c>
      <c r="N102" s="142">
        <f t="shared" si="16"/>
        <v>71.680000000000007</v>
      </c>
      <c r="O102" s="61">
        <v>2</v>
      </c>
    </row>
    <row r="103" spans="1:15" x14ac:dyDescent="0.3">
      <c r="A103" s="446"/>
      <c r="B103" s="443"/>
      <c r="C103" s="449"/>
      <c r="D103" s="128">
        <v>88.8</v>
      </c>
      <c r="E103" s="150">
        <v>82.742857142857162</v>
      </c>
      <c r="F103" s="148">
        <f t="shared" si="14"/>
        <v>85.771428571428572</v>
      </c>
      <c r="G103" s="152">
        <v>3</v>
      </c>
      <c r="H103" s="147">
        <v>81.53</v>
      </c>
      <c r="I103" s="147">
        <v>84.55</v>
      </c>
      <c r="J103" s="150">
        <f t="shared" si="15"/>
        <v>83.039999999999992</v>
      </c>
      <c r="K103" s="147">
        <v>3</v>
      </c>
      <c r="L103" s="147">
        <v>68.23</v>
      </c>
      <c r="M103" s="151">
        <v>75.75</v>
      </c>
      <c r="N103" s="142">
        <f t="shared" si="16"/>
        <v>71.990000000000009</v>
      </c>
      <c r="O103" s="61">
        <v>2</v>
      </c>
    </row>
    <row r="104" spans="1:15" x14ac:dyDescent="0.3">
      <c r="A104" s="446"/>
      <c r="B104" s="443"/>
      <c r="C104" s="449"/>
      <c r="D104" s="128">
        <v>89.733333333333334</v>
      </c>
      <c r="E104" s="150">
        <v>96.6</v>
      </c>
      <c r="F104" s="148">
        <f t="shared" si="14"/>
        <v>93.166666666666657</v>
      </c>
      <c r="G104" s="152">
        <v>3</v>
      </c>
      <c r="H104" s="147">
        <v>86.67</v>
      </c>
      <c r="I104" s="147">
        <v>84.35</v>
      </c>
      <c r="J104" s="150">
        <f t="shared" si="15"/>
        <v>85.509999999999991</v>
      </c>
      <c r="K104" s="147">
        <v>3</v>
      </c>
      <c r="L104" s="147">
        <v>74.33</v>
      </c>
      <c r="M104" s="151">
        <v>80.56</v>
      </c>
      <c r="N104" s="142">
        <f t="shared" si="16"/>
        <v>77.444999999999993</v>
      </c>
      <c r="O104" s="61">
        <v>2</v>
      </c>
    </row>
    <row r="105" spans="1:15" x14ac:dyDescent="0.3">
      <c r="A105" s="446"/>
      <c r="B105" s="443"/>
      <c r="C105" s="449"/>
      <c r="D105" s="128">
        <v>90.533333333333331</v>
      </c>
      <c r="E105" s="150">
        <v>96.8</v>
      </c>
      <c r="F105" s="148">
        <f t="shared" si="14"/>
        <v>93.666666666666657</v>
      </c>
      <c r="G105" s="152">
        <v>3</v>
      </c>
      <c r="H105" s="147">
        <v>87.67</v>
      </c>
      <c r="I105" s="147">
        <v>85.35</v>
      </c>
      <c r="J105" s="150">
        <f t="shared" si="15"/>
        <v>86.509999999999991</v>
      </c>
      <c r="K105" s="147">
        <v>3</v>
      </c>
      <c r="L105" s="147">
        <v>71.97</v>
      </c>
      <c r="M105" s="151">
        <v>81.36</v>
      </c>
      <c r="N105" s="142">
        <f t="shared" si="16"/>
        <v>76.664999999999992</v>
      </c>
      <c r="O105" s="61">
        <v>2</v>
      </c>
    </row>
    <row r="106" spans="1:15" x14ac:dyDescent="0.3">
      <c r="A106" s="447"/>
      <c r="B106" s="444"/>
      <c r="C106" s="450"/>
      <c r="D106" s="128">
        <v>88.133333333333326</v>
      </c>
      <c r="E106" s="150">
        <v>96.4</v>
      </c>
      <c r="F106" s="148">
        <f t="shared" si="14"/>
        <v>92.266666666666666</v>
      </c>
      <c r="G106" s="152">
        <v>3</v>
      </c>
      <c r="H106" s="147">
        <v>86.47</v>
      </c>
      <c r="I106" s="147">
        <v>84.15</v>
      </c>
      <c r="J106" s="150">
        <f t="shared" si="15"/>
        <v>85.31</v>
      </c>
      <c r="K106" s="147">
        <v>3</v>
      </c>
      <c r="L106" s="147">
        <v>74.53</v>
      </c>
      <c r="M106" s="151">
        <v>80.959999999999994</v>
      </c>
      <c r="N106" s="142">
        <f t="shared" si="16"/>
        <v>77.745000000000005</v>
      </c>
      <c r="O106" s="61">
        <v>2</v>
      </c>
    </row>
    <row r="107" spans="1:15" x14ac:dyDescent="0.3">
      <c r="A107" s="137"/>
      <c r="B107" s="182"/>
      <c r="C107" s="183"/>
      <c r="D107" s="197">
        <f>AVERAGE(D101:D106)</f>
        <v>89.033333333333346</v>
      </c>
      <c r="E107" s="197">
        <f t="shared" ref="E107:O107" si="20">AVERAGE(E101:E106)</f>
        <v>89.871428571428581</v>
      </c>
      <c r="F107" s="197">
        <f t="shared" si="20"/>
        <v>89.452380952380949</v>
      </c>
      <c r="G107" s="197">
        <f t="shared" si="20"/>
        <v>3</v>
      </c>
      <c r="H107" s="197">
        <f t="shared" si="20"/>
        <v>84.2</v>
      </c>
      <c r="I107" s="197">
        <f t="shared" si="20"/>
        <v>84.283333333333346</v>
      </c>
      <c r="J107" s="197">
        <f t="shared" si="20"/>
        <v>84.24166666666666</v>
      </c>
      <c r="K107" s="197">
        <f t="shared" si="20"/>
        <v>3</v>
      </c>
      <c r="L107" s="197">
        <f t="shared" si="20"/>
        <v>71.143333333333331</v>
      </c>
      <c r="M107" s="197">
        <f t="shared" si="20"/>
        <v>78.12166666666667</v>
      </c>
      <c r="N107" s="197">
        <f t="shared" si="20"/>
        <v>74.632499999999993</v>
      </c>
      <c r="O107" s="197">
        <f t="shared" si="20"/>
        <v>2</v>
      </c>
    </row>
    <row r="108" spans="1:15" x14ac:dyDescent="0.3">
      <c r="A108" s="445" t="s">
        <v>633</v>
      </c>
      <c r="B108" s="442" t="s">
        <v>582</v>
      </c>
      <c r="C108" s="448" t="s">
        <v>28</v>
      </c>
      <c r="D108" s="128">
        <v>97</v>
      </c>
      <c r="E108" s="150">
        <v>96.6</v>
      </c>
      <c r="F108" s="148">
        <f t="shared" si="14"/>
        <v>96.8</v>
      </c>
      <c r="G108" s="152">
        <v>3</v>
      </c>
      <c r="H108" s="147">
        <v>97</v>
      </c>
      <c r="I108" s="147">
        <v>96.2</v>
      </c>
      <c r="J108" s="150">
        <f t="shared" si="15"/>
        <v>96.6</v>
      </c>
      <c r="K108" s="147">
        <v>3</v>
      </c>
      <c r="L108" s="147">
        <v>98.6</v>
      </c>
      <c r="M108" s="151">
        <v>98</v>
      </c>
      <c r="N108" s="142">
        <f t="shared" si="16"/>
        <v>98.3</v>
      </c>
      <c r="O108" s="61">
        <v>3</v>
      </c>
    </row>
    <row r="109" spans="1:15" x14ac:dyDescent="0.3">
      <c r="A109" s="446"/>
      <c r="B109" s="443"/>
      <c r="C109" s="449"/>
      <c r="D109" s="128">
        <v>98</v>
      </c>
      <c r="E109" s="150">
        <v>97</v>
      </c>
      <c r="F109" s="148">
        <f t="shared" si="14"/>
        <v>97.5</v>
      </c>
      <c r="G109" s="152">
        <v>3</v>
      </c>
      <c r="H109" s="147">
        <v>98.2</v>
      </c>
      <c r="I109" s="147">
        <v>96</v>
      </c>
      <c r="J109" s="150">
        <f t="shared" si="15"/>
        <v>97.1</v>
      </c>
      <c r="K109" s="147">
        <v>3</v>
      </c>
      <c r="L109" s="147">
        <v>97.4</v>
      </c>
      <c r="M109" s="151">
        <v>97.6</v>
      </c>
      <c r="N109" s="142">
        <f t="shared" si="16"/>
        <v>97.5</v>
      </c>
      <c r="O109" s="61">
        <v>3</v>
      </c>
    </row>
    <row r="110" spans="1:15" x14ac:dyDescent="0.3">
      <c r="A110" s="446"/>
      <c r="B110" s="443"/>
      <c r="C110" s="449"/>
      <c r="D110" s="128">
        <v>97.4</v>
      </c>
      <c r="E110" s="150">
        <v>96.4</v>
      </c>
      <c r="F110" s="148">
        <f t="shared" si="14"/>
        <v>96.9</v>
      </c>
      <c r="G110" s="152">
        <v>3</v>
      </c>
      <c r="H110" s="147">
        <v>95.8</v>
      </c>
      <c r="I110" s="147">
        <v>96.8</v>
      </c>
      <c r="J110" s="150">
        <f t="shared" si="15"/>
        <v>96.3</v>
      </c>
      <c r="K110" s="147">
        <v>3</v>
      </c>
      <c r="L110" s="147">
        <v>97.6</v>
      </c>
      <c r="M110" s="151">
        <v>97.8</v>
      </c>
      <c r="N110" s="142">
        <f t="shared" si="16"/>
        <v>97.699999999999989</v>
      </c>
      <c r="O110" s="61">
        <v>3</v>
      </c>
    </row>
    <row r="111" spans="1:15" x14ac:dyDescent="0.3">
      <c r="A111" s="446"/>
      <c r="B111" s="443"/>
      <c r="C111" s="449"/>
      <c r="D111" s="128">
        <v>97.6</v>
      </c>
      <c r="E111" s="150">
        <v>97</v>
      </c>
      <c r="F111" s="148">
        <f t="shared" si="14"/>
        <v>97.3</v>
      </c>
      <c r="G111" s="152">
        <v>3</v>
      </c>
      <c r="H111" s="147">
        <v>95.6</v>
      </c>
      <c r="I111" s="147">
        <v>96.2</v>
      </c>
      <c r="J111" s="150">
        <f t="shared" si="15"/>
        <v>95.9</v>
      </c>
      <c r="K111" s="147">
        <v>3</v>
      </c>
      <c r="L111" s="147">
        <v>98.2</v>
      </c>
      <c r="M111" s="151">
        <v>97.8</v>
      </c>
      <c r="N111" s="142">
        <f t="shared" si="16"/>
        <v>98</v>
      </c>
      <c r="O111" s="61">
        <v>3</v>
      </c>
    </row>
    <row r="112" spans="1:15" x14ac:dyDescent="0.3">
      <c r="A112" s="447"/>
      <c r="B112" s="444"/>
      <c r="C112" s="450"/>
      <c r="D112" s="128">
        <v>96.4</v>
      </c>
      <c r="E112" s="150">
        <v>96</v>
      </c>
      <c r="F112" s="148">
        <f t="shared" si="14"/>
        <v>96.2</v>
      </c>
      <c r="G112" s="152">
        <v>3</v>
      </c>
      <c r="H112" s="147">
        <v>96.4</v>
      </c>
      <c r="I112" s="147">
        <v>97</v>
      </c>
      <c r="J112" s="150">
        <f t="shared" si="15"/>
        <v>96.7</v>
      </c>
      <c r="K112" s="147">
        <v>3</v>
      </c>
      <c r="L112" s="147">
        <v>97.4</v>
      </c>
      <c r="M112" s="151">
        <v>97.6</v>
      </c>
      <c r="N112" s="142">
        <f t="shared" si="16"/>
        <v>97.5</v>
      </c>
      <c r="O112" s="61">
        <v>3</v>
      </c>
    </row>
    <row r="113" spans="1:15" x14ac:dyDescent="0.3">
      <c r="A113" s="137"/>
      <c r="B113" s="182"/>
      <c r="C113" s="183"/>
      <c r="D113" s="197">
        <f>AVERAGE(D108:D112)</f>
        <v>97.28</v>
      </c>
      <c r="E113" s="197">
        <f t="shared" ref="E113:O113" si="21">AVERAGE(E108:E112)</f>
        <v>96.6</v>
      </c>
      <c r="F113" s="197">
        <f t="shared" si="21"/>
        <v>96.940000000000012</v>
      </c>
      <c r="G113" s="197">
        <f t="shared" si="21"/>
        <v>3</v>
      </c>
      <c r="H113" s="197">
        <f t="shared" si="21"/>
        <v>96.6</v>
      </c>
      <c r="I113" s="197">
        <f t="shared" si="21"/>
        <v>96.44</v>
      </c>
      <c r="J113" s="197">
        <f t="shared" si="21"/>
        <v>96.52</v>
      </c>
      <c r="K113" s="197">
        <f t="shared" si="21"/>
        <v>3</v>
      </c>
      <c r="L113" s="197">
        <f t="shared" si="21"/>
        <v>97.84</v>
      </c>
      <c r="M113" s="197">
        <f t="shared" si="21"/>
        <v>97.759999999999991</v>
      </c>
      <c r="N113" s="197">
        <f t="shared" si="21"/>
        <v>97.8</v>
      </c>
      <c r="O113" s="197">
        <f t="shared" si="21"/>
        <v>3</v>
      </c>
    </row>
    <row r="114" spans="1:15" x14ac:dyDescent="0.3">
      <c r="A114" s="445" t="s">
        <v>634</v>
      </c>
      <c r="B114" s="442" t="s">
        <v>582</v>
      </c>
      <c r="C114" s="448" t="s">
        <v>584</v>
      </c>
      <c r="D114" s="128">
        <v>98.4</v>
      </c>
      <c r="E114" s="150">
        <v>97</v>
      </c>
      <c r="F114" s="148">
        <f t="shared" si="14"/>
        <v>97.7</v>
      </c>
      <c r="G114" s="152">
        <v>3</v>
      </c>
      <c r="H114" s="147">
        <v>98.2</v>
      </c>
      <c r="I114" s="147">
        <v>97.6</v>
      </c>
      <c r="J114" s="150">
        <f t="shared" si="15"/>
        <v>97.9</v>
      </c>
      <c r="K114" s="147">
        <v>3</v>
      </c>
      <c r="L114" s="147">
        <v>95.93</v>
      </c>
      <c r="M114" s="151">
        <v>98.4</v>
      </c>
      <c r="N114" s="142">
        <f t="shared" si="16"/>
        <v>97.165000000000006</v>
      </c>
      <c r="O114" s="61">
        <v>3</v>
      </c>
    </row>
    <row r="115" spans="1:15" x14ac:dyDescent="0.3">
      <c r="A115" s="446"/>
      <c r="B115" s="443"/>
      <c r="C115" s="449"/>
      <c r="D115" s="128">
        <v>98.8</v>
      </c>
      <c r="E115" s="150">
        <v>97.4</v>
      </c>
      <c r="F115" s="148">
        <f t="shared" si="14"/>
        <v>98.1</v>
      </c>
      <c r="G115" s="152">
        <v>3</v>
      </c>
      <c r="H115" s="147">
        <v>97.6</v>
      </c>
      <c r="I115" s="147">
        <v>96.46</v>
      </c>
      <c r="J115" s="150">
        <f t="shared" si="15"/>
        <v>97.03</v>
      </c>
      <c r="K115" s="147">
        <v>3</v>
      </c>
      <c r="L115" s="147">
        <v>94.53</v>
      </c>
      <c r="M115" s="151">
        <v>97.8</v>
      </c>
      <c r="N115" s="142">
        <f t="shared" si="16"/>
        <v>96.164999999999992</v>
      </c>
      <c r="O115" s="61">
        <v>3</v>
      </c>
    </row>
    <row r="116" spans="1:15" x14ac:dyDescent="0.3">
      <c r="A116" s="446"/>
      <c r="B116" s="443"/>
      <c r="C116" s="449"/>
      <c r="D116" s="128">
        <v>97</v>
      </c>
      <c r="E116" s="150">
        <v>96.4</v>
      </c>
      <c r="F116" s="148">
        <f t="shared" si="14"/>
        <v>96.7</v>
      </c>
      <c r="G116" s="152">
        <v>3</v>
      </c>
      <c r="H116" s="147">
        <v>97.4</v>
      </c>
      <c r="I116" s="147">
        <v>95.66</v>
      </c>
      <c r="J116" s="150">
        <f t="shared" si="15"/>
        <v>96.53</v>
      </c>
      <c r="K116" s="147">
        <v>3</v>
      </c>
      <c r="L116" s="147">
        <v>95.13</v>
      </c>
      <c r="M116" s="151">
        <v>97.6</v>
      </c>
      <c r="N116" s="142">
        <f t="shared" si="16"/>
        <v>96.364999999999995</v>
      </c>
      <c r="O116" s="61">
        <v>3</v>
      </c>
    </row>
    <row r="117" spans="1:15" x14ac:dyDescent="0.3">
      <c r="A117" s="446"/>
      <c r="B117" s="443"/>
      <c r="C117" s="449"/>
      <c r="D117" s="128">
        <v>97.4</v>
      </c>
      <c r="E117" s="150">
        <v>97.2</v>
      </c>
      <c r="F117" s="148">
        <f t="shared" si="14"/>
        <v>97.300000000000011</v>
      </c>
      <c r="G117" s="152">
        <v>3</v>
      </c>
      <c r="H117" s="147">
        <v>97.8</v>
      </c>
      <c r="I117" s="147">
        <v>96.86</v>
      </c>
      <c r="J117" s="150">
        <f t="shared" si="15"/>
        <v>97.33</v>
      </c>
      <c r="K117" s="147">
        <v>3</v>
      </c>
      <c r="L117" s="147">
        <v>95.53</v>
      </c>
      <c r="M117" s="151">
        <v>98</v>
      </c>
      <c r="N117" s="142">
        <f t="shared" si="16"/>
        <v>96.765000000000001</v>
      </c>
      <c r="O117" s="61">
        <v>3</v>
      </c>
    </row>
    <row r="118" spans="1:15" x14ac:dyDescent="0.3">
      <c r="A118" s="447"/>
      <c r="B118" s="444"/>
      <c r="C118" s="450"/>
      <c r="D118" s="128">
        <v>98</v>
      </c>
      <c r="E118" s="150">
        <v>96.8</v>
      </c>
      <c r="F118" s="148">
        <f t="shared" si="14"/>
        <v>97.4</v>
      </c>
      <c r="G118" s="152">
        <v>3</v>
      </c>
      <c r="H118" s="147">
        <v>97.6</v>
      </c>
      <c r="I118" s="147">
        <v>96.06</v>
      </c>
      <c r="J118" s="150">
        <f t="shared" si="15"/>
        <v>96.83</v>
      </c>
      <c r="K118" s="147">
        <v>3</v>
      </c>
      <c r="L118" s="147">
        <v>94.93</v>
      </c>
      <c r="M118" s="151">
        <v>98</v>
      </c>
      <c r="N118" s="142">
        <f t="shared" si="16"/>
        <v>96.465000000000003</v>
      </c>
      <c r="O118" s="61">
        <v>3</v>
      </c>
    </row>
    <row r="119" spans="1:15" x14ac:dyDescent="0.3">
      <c r="A119" s="137"/>
      <c r="B119" s="182"/>
      <c r="C119" s="183"/>
      <c r="D119" s="197">
        <f>AVERAGE(D114:D118)</f>
        <v>97.92</v>
      </c>
      <c r="E119" s="197">
        <f t="shared" ref="E119:O119" si="22">AVERAGE(E114:E118)</f>
        <v>96.960000000000008</v>
      </c>
      <c r="F119" s="197">
        <f t="shared" si="22"/>
        <v>97.440000000000012</v>
      </c>
      <c r="G119" s="197">
        <f t="shared" si="22"/>
        <v>3</v>
      </c>
      <c r="H119" s="197">
        <f t="shared" si="22"/>
        <v>97.72</v>
      </c>
      <c r="I119" s="197">
        <f t="shared" si="22"/>
        <v>96.528000000000006</v>
      </c>
      <c r="J119" s="197">
        <f t="shared" si="22"/>
        <v>97.123999999999995</v>
      </c>
      <c r="K119" s="197">
        <f t="shared" si="22"/>
        <v>3</v>
      </c>
      <c r="L119" s="197">
        <f t="shared" si="22"/>
        <v>95.210000000000008</v>
      </c>
      <c r="M119" s="197">
        <f t="shared" si="22"/>
        <v>97.96</v>
      </c>
      <c r="N119" s="197">
        <f t="shared" si="22"/>
        <v>96.584999999999994</v>
      </c>
      <c r="O119" s="197">
        <f t="shared" si="22"/>
        <v>3</v>
      </c>
    </row>
    <row r="120" spans="1:15" x14ac:dyDescent="0.3">
      <c r="A120" s="445" t="s">
        <v>635</v>
      </c>
      <c r="B120" s="442" t="s">
        <v>582</v>
      </c>
      <c r="C120" s="448" t="s">
        <v>585</v>
      </c>
      <c r="D120" s="128">
        <v>98</v>
      </c>
      <c r="E120" s="150">
        <v>96</v>
      </c>
      <c r="F120" s="148">
        <f t="shared" si="14"/>
        <v>97</v>
      </c>
      <c r="G120" s="152">
        <v>3</v>
      </c>
      <c r="H120" s="147">
        <v>98.2</v>
      </c>
      <c r="I120" s="147">
        <v>98</v>
      </c>
      <c r="J120" s="150">
        <f t="shared" si="15"/>
        <v>98.1</v>
      </c>
      <c r="K120" s="147">
        <v>3</v>
      </c>
      <c r="L120" s="147">
        <v>95.64</v>
      </c>
      <c r="M120" s="151">
        <v>86.57</v>
      </c>
      <c r="N120" s="142">
        <f t="shared" si="16"/>
        <v>91.10499999999999</v>
      </c>
      <c r="O120" s="61">
        <v>3</v>
      </c>
    </row>
    <row r="121" spans="1:15" x14ac:dyDescent="0.3">
      <c r="A121" s="446"/>
      <c r="B121" s="443"/>
      <c r="C121" s="449"/>
      <c r="D121" s="128">
        <v>98.4</v>
      </c>
      <c r="E121" s="150">
        <v>96.6</v>
      </c>
      <c r="F121" s="148">
        <f t="shared" si="14"/>
        <v>97.5</v>
      </c>
      <c r="G121" s="152">
        <v>3</v>
      </c>
      <c r="H121" s="147">
        <v>97.8</v>
      </c>
      <c r="I121" s="147">
        <v>97.4</v>
      </c>
      <c r="J121" s="150">
        <f t="shared" si="15"/>
        <v>97.6</v>
      </c>
      <c r="K121" s="147">
        <v>3</v>
      </c>
      <c r="L121" s="147">
        <v>95.24</v>
      </c>
      <c r="M121" s="151">
        <v>86.77</v>
      </c>
      <c r="N121" s="142">
        <f t="shared" si="16"/>
        <v>91.004999999999995</v>
      </c>
      <c r="O121" s="61">
        <v>3</v>
      </c>
    </row>
    <row r="122" spans="1:15" x14ac:dyDescent="0.3">
      <c r="A122" s="446"/>
      <c r="B122" s="443"/>
      <c r="C122" s="449"/>
      <c r="D122" s="128">
        <v>97.8</v>
      </c>
      <c r="E122" s="150">
        <v>97</v>
      </c>
      <c r="F122" s="148">
        <f t="shared" si="14"/>
        <v>97.4</v>
      </c>
      <c r="G122" s="152">
        <v>3</v>
      </c>
      <c r="H122" s="147">
        <v>96.8</v>
      </c>
      <c r="I122" s="147">
        <v>97.6</v>
      </c>
      <c r="J122" s="150">
        <f t="shared" si="15"/>
        <v>97.199999999999989</v>
      </c>
      <c r="K122" s="147">
        <v>3</v>
      </c>
      <c r="L122" s="147">
        <v>86.57</v>
      </c>
      <c r="M122" s="151">
        <v>85.77</v>
      </c>
      <c r="N122" s="142">
        <f t="shared" si="16"/>
        <v>86.169999999999987</v>
      </c>
      <c r="O122" s="61">
        <v>3</v>
      </c>
    </row>
    <row r="123" spans="1:15" x14ac:dyDescent="0.3">
      <c r="A123" s="446"/>
      <c r="B123" s="443"/>
      <c r="C123" s="449"/>
      <c r="D123" s="128">
        <v>98.6</v>
      </c>
      <c r="E123" s="150">
        <v>95.6</v>
      </c>
      <c r="F123" s="148">
        <f t="shared" si="14"/>
        <v>97.1</v>
      </c>
      <c r="G123" s="152">
        <v>3</v>
      </c>
      <c r="H123" s="147">
        <v>97.8</v>
      </c>
      <c r="I123" s="147">
        <v>98.2</v>
      </c>
      <c r="J123" s="150">
        <f t="shared" si="15"/>
        <v>98</v>
      </c>
      <c r="K123" s="147">
        <v>3</v>
      </c>
      <c r="L123" s="147">
        <v>86.97</v>
      </c>
      <c r="M123" s="151">
        <v>85.57</v>
      </c>
      <c r="N123" s="142">
        <f t="shared" si="16"/>
        <v>86.27</v>
      </c>
      <c r="O123" s="61">
        <v>3</v>
      </c>
    </row>
    <row r="124" spans="1:15" x14ac:dyDescent="0.3">
      <c r="A124" s="447"/>
      <c r="B124" s="444"/>
      <c r="C124" s="450"/>
      <c r="D124" s="129">
        <v>98.4</v>
      </c>
      <c r="E124" s="159">
        <v>95</v>
      </c>
      <c r="F124" s="192">
        <f t="shared" si="14"/>
        <v>96.7</v>
      </c>
      <c r="G124" s="160">
        <v>3</v>
      </c>
      <c r="H124" s="161">
        <v>97</v>
      </c>
      <c r="I124" s="161">
        <v>97.6</v>
      </c>
      <c r="J124" s="159">
        <f t="shared" si="15"/>
        <v>97.3</v>
      </c>
      <c r="K124" s="161">
        <v>3</v>
      </c>
      <c r="L124" s="161">
        <v>86.17</v>
      </c>
      <c r="M124" s="213">
        <v>84.57</v>
      </c>
      <c r="N124" s="194">
        <f t="shared" si="16"/>
        <v>85.37</v>
      </c>
      <c r="O124" s="195">
        <v>3</v>
      </c>
    </row>
    <row r="125" spans="1:15" x14ac:dyDescent="0.3">
      <c r="A125" s="137"/>
      <c r="B125" s="182"/>
      <c r="C125" s="184"/>
      <c r="D125" s="206">
        <f>AVERAGE(D120:D124)</f>
        <v>98.239999999999981</v>
      </c>
      <c r="E125" s="206">
        <f t="shared" ref="E125:O125" si="23">AVERAGE(E120:E124)</f>
        <v>96.04</v>
      </c>
      <c r="F125" s="206">
        <f t="shared" si="23"/>
        <v>97.14</v>
      </c>
      <c r="G125" s="206">
        <f t="shared" si="23"/>
        <v>3</v>
      </c>
      <c r="H125" s="206">
        <f t="shared" si="23"/>
        <v>97.52000000000001</v>
      </c>
      <c r="I125" s="206">
        <f t="shared" si="23"/>
        <v>97.759999999999991</v>
      </c>
      <c r="J125" s="206">
        <f t="shared" si="23"/>
        <v>97.64</v>
      </c>
      <c r="K125" s="206">
        <f t="shared" si="23"/>
        <v>3</v>
      </c>
      <c r="L125" s="206">
        <f t="shared" si="23"/>
        <v>90.117999999999995</v>
      </c>
      <c r="M125" s="206">
        <f t="shared" si="23"/>
        <v>85.85</v>
      </c>
      <c r="N125" s="206">
        <f t="shared" si="23"/>
        <v>87.983999999999995</v>
      </c>
      <c r="O125" s="206">
        <f t="shared" si="23"/>
        <v>3</v>
      </c>
    </row>
    <row r="126" spans="1:15" x14ac:dyDescent="0.3">
      <c r="A126" s="445" t="s">
        <v>636</v>
      </c>
      <c r="B126" s="442" t="s">
        <v>586</v>
      </c>
      <c r="C126" s="442" t="s">
        <v>32</v>
      </c>
      <c r="D126" s="214">
        <v>90.517647058823499</v>
      </c>
      <c r="E126" s="215">
        <v>91.023880597014895</v>
      </c>
      <c r="F126" s="169">
        <f t="shared" si="14"/>
        <v>90.770763827919197</v>
      </c>
      <c r="G126" s="216">
        <v>3</v>
      </c>
      <c r="H126" s="217">
        <v>80.040000000000006</v>
      </c>
      <c r="I126" s="218">
        <v>89.65</v>
      </c>
      <c r="J126" s="148">
        <f t="shared" si="15"/>
        <v>84.844999999999999</v>
      </c>
      <c r="K126" s="218">
        <v>3</v>
      </c>
      <c r="L126" s="175">
        <v>93.66</v>
      </c>
      <c r="M126" s="219">
        <v>91.04</v>
      </c>
      <c r="N126" s="204">
        <f t="shared" si="16"/>
        <v>92.35</v>
      </c>
      <c r="O126" s="205">
        <v>3</v>
      </c>
    </row>
    <row r="127" spans="1:15" x14ac:dyDescent="0.3">
      <c r="A127" s="446"/>
      <c r="B127" s="443"/>
      <c r="C127" s="443"/>
      <c r="D127" s="134">
        <v>90.317647058823496</v>
      </c>
      <c r="E127" s="168">
        <v>91.4238805970149</v>
      </c>
      <c r="F127" s="169">
        <f t="shared" si="14"/>
        <v>90.870763827919205</v>
      </c>
      <c r="G127" s="170">
        <v>3</v>
      </c>
      <c r="H127" s="171">
        <v>80.040000000000006</v>
      </c>
      <c r="I127" s="172">
        <v>89.85</v>
      </c>
      <c r="J127" s="150">
        <f t="shared" si="15"/>
        <v>84.944999999999993</v>
      </c>
      <c r="K127" s="172">
        <v>3</v>
      </c>
      <c r="L127" s="153">
        <v>93.06</v>
      </c>
      <c r="M127" s="154">
        <v>90.44</v>
      </c>
      <c r="N127" s="142">
        <f t="shared" si="16"/>
        <v>91.75</v>
      </c>
      <c r="O127" s="61">
        <v>3</v>
      </c>
    </row>
    <row r="128" spans="1:15" x14ac:dyDescent="0.3">
      <c r="A128" s="446"/>
      <c r="B128" s="443"/>
      <c r="C128" s="443"/>
      <c r="D128" s="134">
        <v>89.717647058823502</v>
      </c>
      <c r="E128" s="168">
        <v>91.223880597014897</v>
      </c>
      <c r="F128" s="169">
        <f t="shared" si="14"/>
        <v>90.4707638279192</v>
      </c>
      <c r="G128" s="170">
        <v>3</v>
      </c>
      <c r="H128" s="171">
        <v>81.040000000000006</v>
      </c>
      <c r="I128" s="172">
        <v>89.42</v>
      </c>
      <c r="J128" s="150">
        <f t="shared" si="15"/>
        <v>85.23</v>
      </c>
      <c r="K128" s="172">
        <v>3</v>
      </c>
      <c r="L128" s="153">
        <v>94.26</v>
      </c>
      <c r="M128" s="154">
        <v>90.35</v>
      </c>
      <c r="N128" s="142">
        <f t="shared" si="16"/>
        <v>92.305000000000007</v>
      </c>
      <c r="O128" s="61">
        <v>3</v>
      </c>
    </row>
    <row r="129" spans="1:15" x14ac:dyDescent="0.3">
      <c r="A129" s="446"/>
      <c r="B129" s="443"/>
      <c r="C129" s="443"/>
      <c r="D129" s="134">
        <v>85.9882352941177</v>
      </c>
      <c r="E129" s="168">
        <v>91.817910447761193</v>
      </c>
      <c r="F129" s="169">
        <f t="shared" si="14"/>
        <v>88.90307287093944</v>
      </c>
      <c r="G129" s="170">
        <v>3</v>
      </c>
      <c r="H129" s="171">
        <v>74.180000000000007</v>
      </c>
      <c r="I129" s="172">
        <v>91.68</v>
      </c>
      <c r="J129" s="150">
        <f t="shared" si="15"/>
        <v>82.93</v>
      </c>
      <c r="K129" s="172">
        <v>3</v>
      </c>
      <c r="L129" s="153">
        <v>82.43</v>
      </c>
      <c r="M129" s="154">
        <v>74.81</v>
      </c>
      <c r="N129" s="142">
        <f t="shared" si="16"/>
        <v>78.62</v>
      </c>
      <c r="O129" s="61">
        <v>2</v>
      </c>
    </row>
    <row r="130" spans="1:15" x14ac:dyDescent="0.3">
      <c r="A130" s="446"/>
      <c r="B130" s="443"/>
      <c r="C130" s="443"/>
      <c r="D130" s="134">
        <v>87.588235294117695</v>
      </c>
      <c r="E130" s="168">
        <v>93.817910447761193</v>
      </c>
      <c r="F130" s="169">
        <f t="shared" si="14"/>
        <v>90.703072870939451</v>
      </c>
      <c r="G130" s="170">
        <v>3</v>
      </c>
      <c r="H130" s="171">
        <v>75.180000000000007</v>
      </c>
      <c r="I130" s="172">
        <v>88.58</v>
      </c>
      <c r="J130" s="150">
        <f t="shared" si="15"/>
        <v>81.88</v>
      </c>
      <c r="K130" s="172">
        <v>3</v>
      </c>
      <c r="L130" s="153">
        <v>83.43</v>
      </c>
      <c r="M130" s="154">
        <v>75.81</v>
      </c>
      <c r="N130" s="142">
        <f t="shared" si="16"/>
        <v>79.62</v>
      </c>
      <c r="O130" s="61">
        <v>2</v>
      </c>
    </row>
    <row r="131" spans="1:15" x14ac:dyDescent="0.3">
      <c r="A131" s="447"/>
      <c r="B131" s="444"/>
      <c r="C131" s="444"/>
      <c r="D131" s="134">
        <v>87.9882352941177</v>
      </c>
      <c r="E131" s="168">
        <v>92.217910447761199</v>
      </c>
      <c r="F131" s="169">
        <f t="shared" si="14"/>
        <v>90.103072870939457</v>
      </c>
      <c r="G131" s="170">
        <v>3</v>
      </c>
      <c r="H131" s="171">
        <v>73.98</v>
      </c>
      <c r="I131" s="172">
        <v>90.05</v>
      </c>
      <c r="J131" s="150">
        <f t="shared" si="15"/>
        <v>82.015000000000001</v>
      </c>
      <c r="K131" s="172">
        <v>3</v>
      </c>
      <c r="L131" s="153">
        <v>82.43</v>
      </c>
      <c r="M131" s="154">
        <v>74.81</v>
      </c>
      <c r="N131" s="142">
        <f t="shared" si="16"/>
        <v>78.62</v>
      </c>
      <c r="O131" s="61">
        <v>2</v>
      </c>
    </row>
    <row r="132" spans="1:15" x14ac:dyDescent="0.3">
      <c r="A132" s="137"/>
      <c r="B132" s="182"/>
      <c r="C132" s="182"/>
      <c r="D132" s="220">
        <f>AVERAGE(D126:D131)</f>
        <v>88.686274509803923</v>
      </c>
      <c r="E132" s="220">
        <f t="shared" ref="E132:O132" si="24">AVERAGE(E126:E131)</f>
        <v>91.920895522388037</v>
      </c>
      <c r="F132" s="220">
        <f t="shared" si="24"/>
        <v>90.303585016095965</v>
      </c>
      <c r="G132" s="220">
        <f t="shared" si="24"/>
        <v>3</v>
      </c>
      <c r="H132" s="220">
        <f t="shared" si="24"/>
        <v>77.410000000000011</v>
      </c>
      <c r="I132" s="220">
        <f t="shared" si="24"/>
        <v>89.87166666666667</v>
      </c>
      <c r="J132" s="220">
        <f t="shared" si="24"/>
        <v>83.640833333333333</v>
      </c>
      <c r="K132" s="220">
        <f t="shared" si="24"/>
        <v>3</v>
      </c>
      <c r="L132" s="220">
        <f t="shared" si="24"/>
        <v>88.211666666666659</v>
      </c>
      <c r="M132" s="220">
        <f t="shared" si="24"/>
        <v>82.876666666666679</v>
      </c>
      <c r="N132" s="220">
        <f t="shared" si="24"/>
        <v>85.544166666666669</v>
      </c>
      <c r="O132" s="220">
        <f t="shared" si="24"/>
        <v>2.5</v>
      </c>
    </row>
    <row r="133" spans="1:15" x14ac:dyDescent="0.3">
      <c r="A133" s="445" t="s">
        <v>637</v>
      </c>
      <c r="B133" s="442" t="s">
        <v>586</v>
      </c>
      <c r="C133" s="442" t="s">
        <v>587</v>
      </c>
      <c r="D133" s="134">
        <v>85.458823529411802</v>
      </c>
      <c r="E133" s="150">
        <v>87.447761194029894</v>
      </c>
      <c r="F133" s="148">
        <f t="shared" si="14"/>
        <v>86.453292361720855</v>
      </c>
      <c r="G133" s="149">
        <v>3</v>
      </c>
      <c r="H133" s="153">
        <v>84.69</v>
      </c>
      <c r="I133" s="155">
        <v>95.8</v>
      </c>
      <c r="J133" s="150">
        <f t="shared" si="15"/>
        <v>90.245000000000005</v>
      </c>
      <c r="K133" s="155">
        <v>3</v>
      </c>
      <c r="L133" s="155">
        <v>85.37</v>
      </c>
      <c r="M133" s="154">
        <v>82.83</v>
      </c>
      <c r="N133" s="142">
        <f t="shared" si="16"/>
        <v>84.1</v>
      </c>
      <c r="O133" s="61">
        <v>3</v>
      </c>
    </row>
    <row r="134" spans="1:15" x14ac:dyDescent="0.3">
      <c r="A134" s="446"/>
      <c r="B134" s="443"/>
      <c r="C134" s="443"/>
      <c r="D134" s="134">
        <v>85.258823529411799</v>
      </c>
      <c r="E134" s="150">
        <v>86.8477611940299</v>
      </c>
      <c r="F134" s="148">
        <f t="shared" si="14"/>
        <v>86.05329236172085</v>
      </c>
      <c r="G134" s="152">
        <v>3</v>
      </c>
      <c r="H134" s="153">
        <v>79.84</v>
      </c>
      <c r="I134" s="155">
        <v>93.34</v>
      </c>
      <c r="J134" s="150">
        <f t="shared" si="15"/>
        <v>86.59</v>
      </c>
      <c r="K134" s="155">
        <v>3</v>
      </c>
      <c r="L134" s="155">
        <v>83.3</v>
      </c>
      <c r="M134" s="154">
        <v>81.36</v>
      </c>
      <c r="N134" s="142">
        <f t="shared" si="16"/>
        <v>82.33</v>
      </c>
      <c r="O134" s="61">
        <v>3</v>
      </c>
    </row>
    <row r="135" spans="1:15" x14ac:dyDescent="0.3">
      <c r="A135" s="446"/>
      <c r="B135" s="443"/>
      <c r="C135" s="443"/>
      <c r="D135" s="134">
        <v>84.658823529411805</v>
      </c>
      <c r="E135" s="150">
        <v>87.8477611940299</v>
      </c>
      <c r="F135" s="148">
        <f t="shared" si="14"/>
        <v>86.253292361720852</v>
      </c>
      <c r="G135" s="152">
        <v>3</v>
      </c>
      <c r="H135" s="153">
        <v>84.48</v>
      </c>
      <c r="I135" s="155">
        <v>96.4</v>
      </c>
      <c r="J135" s="150">
        <f t="shared" si="15"/>
        <v>90.44</v>
      </c>
      <c r="K135" s="155">
        <v>3</v>
      </c>
      <c r="L135" s="155">
        <v>85.37</v>
      </c>
      <c r="M135" s="154">
        <v>84.3</v>
      </c>
      <c r="N135" s="142">
        <f t="shared" si="16"/>
        <v>84.835000000000008</v>
      </c>
      <c r="O135" s="61">
        <v>3</v>
      </c>
    </row>
    <row r="136" spans="1:15" x14ac:dyDescent="0.3">
      <c r="A136" s="446"/>
      <c r="B136" s="443"/>
      <c r="C136" s="443"/>
      <c r="D136" s="134">
        <v>84.458823529411802</v>
      </c>
      <c r="E136" s="150">
        <v>82.277611940298499</v>
      </c>
      <c r="F136" s="148">
        <f t="shared" si="14"/>
        <v>83.368217734855151</v>
      </c>
      <c r="G136" s="152">
        <v>3</v>
      </c>
      <c r="H136" s="153">
        <v>81.650000000000006</v>
      </c>
      <c r="I136" s="155">
        <v>93.54</v>
      </c>
      <c r="J136" s="150">
        <f t="shared" si="15"/>
        <v>87.594999999999999</v>
      </c>
      <c r="K136" s="155">
        <v>3</v>
      </c>
      <c r="L136" s="155">
        <v>78.42</v>
      </c>
      <c r="M136" s="154">
        <v>83.5</v>
      </c>
      <c r="N136" s="142">
        <f t="shared" si="16"/>
        <v>80.960000000000008</v>
      </c>
      <c r="O136" s="61">
        <v>3</v>
      </c>
    </row>
    <row r="137" spans="1:15" x14ac:dyDescent="0.3">
      <c r="A137" s="446"/>
      <c r="B137" s="443"/>
      <c r="C137" s="443"/>
      <c r="D137" s="134">
        <v>85.458823529411802</v>
      </c>
      <c r="E137" s="150">
        <v>82.477611940298502</v>
      </c>
      <c r="F137" s="148">
        <f t="shared" si="14"/>
        <v>83.968217734855159</v>
      </c>
      <c r="G137" s="152">
        <v>3</v>
      </c>
      <c r="H137" s="153">
        <v>82.45</v>
      </c>
      <c r="I137" s="155">
        <v>94.54</v>
      </c>
      <c r="J137" s="150">
        <f t="shared" si="15"/>
        <v>88.495000000000005</v>
      </c>
      <c r="K137" s="155">
        <v>3</v>
      </c>
      <c r="L137" s="155">
        <v>80.89</v>
      </c>
      <c r="M137" s="154">
        <v>75.010000000000005</v>
      </c>
      <c r="N137" s="142">
        <f t="shared" si="16"/>
        <v>77.95</v>
      </c>
      <c r="O137" s="61">
        <v>2</v>
      </c>
    </row>
    <row r="138" spans="1:15" x14ac:dyDescent="0.3">
      <c r="A138" s="447"/>
      <c r="B138" s="444"/>
      <c r="C138" s="444"/>
      <c r="D138" s="221">
        <v>84.858823529411794</v>
      </c>
      <c r="E138" s="159">
        <v>80.277611940298499</v>
      </c>
      <c r="F138" s="192">
        <f t="shared" si="14"/>
        <v>82.568217734855153</v>
      </c>
      <c r="G138" s="160">
        <v>3</v>
      </c>
      <c r="H138" s="162">
        <v>81.05</v>
      </c>
      <c r="I138" s="222">
        <v>93.14</v>
      </c>
      <c r="J138" s="159">
        <f t="shared" si="15"/>
        <v>87.094999999999999</v>
      </c>
      <c r="K138" s="222">
        <v>3</v>
      </c>
      <c r="L138" s="222">
        <v>79.22</v>
      </c>
      <c r="M138" s="163">
        <v>78.819999999999993</v>
      </c>
      <c r="N138" s="194">
        <f t="shared" si="16"/>
        <v>79.02</v>
      </c>
      <c r="O138" s="195">
        <v>2</v>
      </c>
    </row>
    <row r="139" spans="1:15" x14ac:dyDescent="0.3">
      <c r="A139" s="137"/>
      <c r="B139" s="182"/>
      <c r="C139" s="182"/>
      <c r="D139" s="220">
        <f>AVERAGE(D133:D138)</f>
        <v>85.025490196078465</v>
      </c>
      <c r="E139" s="220">
        <f t="shared" ref="E139:O139" si="25">AVERAGE(E133:E138)</f>
        <v>84.529353233830861</v>
      </c>
      <c r="F139" s="220">
        <f t="shared" si="25"/>
        <v>84.777421714954656</v>
      </c>
      <c r="G139" s="220">
        <f t="shared" si="25"/>
        <v>3</v>
      </c>
      <c r="H139" s="220">
        <f t="shared" si="25"/>
        <v>82.36</v>
      </c>
      <c r="I139" s="220">
        <f t="shared" si="25"/>
        <v>94.46</v>
      </c>
      <c r="J139" s="220">
        <f t="shared" si="25"/>
        <v>88.410000000000011</v>
      </c>
      <c r="K139" s="220">
        <f t="shared" si="25"/>
        <v>3</v>
      </c>
      <c r="L139" s="220">
        <f t="shared" si="25"/>
        <v>82.095000000000013</v>
      </c>
      <c r="M139" s="220">
        <f t="shared" si="25"/>
        <v>80.97</v>
      </c>
      <c r="N139" s="220">
        <f t="shared" si="25"/>
        <v>81.532499999999999</v>
      </c>
      <c r="O139" s="220">
        <f t="shared" si="25"/>
        <v>2.6666666666666665</v>
      </c>
    </row>
    <row r="140" spans="1:15" x14ac:dyDescent="0.3">
      <c r="A140" s="135" t="s">
        <v>638</v>
      </c>
      <c r="B140" s="442" t="s">
        <v>586</v>
      </c>
      <c r="C140" s="442" t="s">
        <v>34</v>
      </c>
      <c r="D140" s="136">
        <v>84.635294117647007</v>
      </c>
      <c r="E140" s="173">
        <v>91.629850746268701</v>
      </c>
      <c r="F140" s="148">
        <f t="shared" si="14"/>
        <v>88.132572431957854</v>
      </c>
      <c r="G140" s="174">
        <v>3</v>
      </c>
      <c r="H140" s="176">
        <v>94.79</v>
      </c>
      <c r="I140" s="176">
        <v>92.11</v>
      </c>
      <c r="J140" s="148">
        <f t="shared" si="15"/>
        <v>93.45</v>
      </c>
      <c r="K140" s="176">
        <v>3</v>
      </c>
      <c r="L140" s="176">
        <v>88.26</v>
      </c>
      <c r="M140" s="212">
        <v>90.35</v>
      </c>
      <c r="N140" s="204">
        <f t="shared" si="16"/>
        <v>89.305000000000007</v>
      </c>
      <c r="O140" s="205">
        <v>3</v>
      </c>
    </row>
    <row r="141" spans="1:15" x14ac:dyDescent="0.3">
      <c r="A141" s="137"/>
      <c r="B141" s="443"/>
      <c r="C141" s="443"/>
      <c r="D141" s="136">
        <v>86.035294117647098</v>
      </c>
      <c r="E141" s="173">
        <v>91.829850746268605</v>
      </c>
      <c r="F141" s="148">
        <f t="shared" si="14"/>
        <v>88.932572431957851</v>
      </c>
      <c r="G141" s="174">
        <v>3</v>
      </c>
      <c r="H141" s="147">
        <v>94.39</v>
      </c>
      <c r="I141" s="147">
        <v>92.11</v>
      </c>
      <c r="J141" s="150">
        <f t="shared" si="15"/>
        <v>93.25</v>
      </c>
      <c r="K141" s="147">
        <v>3</v>
      </c>
      <c r="L141" s="147">
        <v>88.26</v>
      </c>
      <c r="M141" s="151">
        <v>89.55</v>
      </c>
      <c r="N141" s="142">
        <f t="shared" si="16"/>
        <v>88.905000000000001</v>
      </c>
      <c r="O141" s="61">
        <v>3</v>
      </c>
    </row>
    <row r="142" spans="1:15" x14ac:dyDescent="0.3">
      <c r="A142" s="137"/>
      <c r="B142" s="443"/>
      <c r="C142" s="443"/>
      <c r="D142" s="136">
        <v>86.435294117647103</v>
      </c>
      <c r="E142" s="173">
        <v>92.229850746268696</v>
      </c>
      <c r="F142" s="148">
        <f t="shared" si="14"/>
        <v>89.3325724319579</v>
      </c>
      <c r="G142" s="174">
        <v>3</v>
      </c>
      <c r="H142" s="147">
        <v>95.79</v>
      </c>
      <c r="I142" s="147">
        <v>92.71</v>
      </c>
      <c r="J142" s="150">
        <f t="shared" si="15"/>
        <v>94.25</v>
      </c>
      <c r="K142" s="147">
        <v>3</v>
      </c>
      <c r="L142" s="147">
        <v>89.26</v>
      </c>
      <c r="M142" s="151">
        <v>90.35</v>
      </c>
      <c r="N142" s="142">
        <f t="shared" si="16"/>
        <v>89.805000000000007</v>
      </c>
      <c r="O142" s="61">
        <v>3</v>
      </c>
    </row>
    <row r="143" spans="1:15" x14ac:dyDescent="0.3">
      <c r="A143" s="137"/>
      <c r="B143" s="443"/>
      <c r="C143" s="443"/>
      <c r="D143" s="136">
        <v>95.047058823529397</v>
      </c>
      <c r="E143" s="173">
        <v>88.041791044776105</v>
      </c>
      <c r="F143" s="148">
        <f t="shared" si="14"/>
        <v>91.544424934152744</v>
      </c>
      <c r="G143" s="174">
        <v>3</v>
      </c>
      <c r="H143" s="147">
        <v>89.94</v>
      </c>
      <c r="I143" s="147">
        <v>92.31</v>
      </c>
      <c r="J143" s="150">
        <f t="shared" si="15"/>
        <v>91.125</v>
      </c>
      <c r="K143" s="147">
        <v>3</v>
      </c>
      <c r="L143" s="147">
        <v>85.88</v>
      </c>
      <c r="M143" s="151">
        <v>88.46</v>
      </c>
      <c r="N143" s="142">
        <f t="shared" si="16"/>
        <v>87.169999999999987</v>
      </c>
      <c r="O143" s="61">
        <v>3</v>
      </c>
    </row>
    <row r="144" spans="1:15" x14ac:dyDescent="0.3">
      <c r="A144" s="137"/>
      <c r="B144" s="443"/>
      <c r="C144" s="443"/>
      <c r="D144" s="136">
        <v>94.847058823529395</v>
      </c>
      <c r="E144" s="173">
        <v>89.041791044776105</v>
      </c>
      <c r="F144" s="148">
        <f t="shared" si="14"/>
        <v>91.94442493415275</v>
      </c>
      <c r="G144" s="174">
        <v>3</v>
      </c>
      <c r="H144" s="147">
        <v>90.74</v>
      </c>
      <c r="I144" s="147">
        <v>92.08</v>
      </c>
      <c r="J144" s="150">
        <f t="shared" si="15"/>
        <v>91.41</v>
      </c>
      <c r="K144" s="147">
        <v>3</v>
      </c>
      <c r="L144" s="147">
        <v>86.88</v>
      </c>
      <c r="M144" s="151">
        <v>91.15</v>
      </c>
      <c r="N144" s="142">
        <f t="shared" si="16"/>
        <v>89.015000000000001</v>
      </c>
      <c r="O144" s="61">
        <v>3</v>
      </c>
    </row>
    <row r="145" spans="1:15" x14ac:dyDescent="0.3">
      <c r="A145" s="138"/>
      <c r="B145" s="444"/>
      <c r="C145" s="444"/>
      <c r="D145" s="136">
        <v>93.2470588235294</v>
      </c>
      <c r="E145" s="173">
        <v>87.641791044776099</v>
      </c>
      <c r="F145" s="148">
        <f t="shared" si="14"/>
        <v>90.44442493415275</v>
      </c>
      <c r="G145" s="174">
        <v>3</v>
      </c>
      <c r="H145" s="147">
        <v>90.34</v>
      </c>
      <c r="I145" s="147">
        <v>91.68</v>
      </c>
      <c r="J145" s="150">
        <f t="shared" si="15"/>
        <v>91.01</v>
      </c>
      <c r="K145" s="147">
        <v>3</v>
      </c>
      <c r="L145" s="147">
        <v>86.97</v>
      </c>
      <c r="M145" s="151">
        <v>86.97</v>
      </c>
      <c r="N145" s="142">
        <f t="shared" si="16"/>
        <v>86.97</v>
      </c>
      <c r="O145" s="61">
        <v>3</v>
      </c>
    </row>
    <row r="146" spans="1:15" x14ac:dyDescent="0.3">
      <c r="A146" s="137"/>
      <c r="B146" s="182"/>
      <c r="C146" s="184"/>
      <c r="D146" s="223">
        <f>AVERAGE(D140:D145)</f>
        <v>90.041176470588212</v>
      </c>
      <c r="E146" s="223">
        <f t="shared" ref="E146:O146" si="26">AVERAGE(E140:E145)</f>
        <v>90.069154228855723</v>
      </c>
      <c r="F146" s="223">
        <f t="shared" si="26"/>
        <v>90.05516534972196</v>
      </c>
      <c r="G146" s="223">
        <f t="shared" si="26"/>
        <v>3</v>
      </c>
      <c r="H146" s="223">
        <f t="shared" si="26"/>
        <v>92.665000000000006</v>
      </c>
      <c r="I146" s="223">
        <f t="shared" si="26"/>
        <v>92.166666666666671</v>
      </c>
      <c r="J146" s="223">
        <f t="shared" si="26"/>
        <v>92.415833333333339</v>
      </c>
      <c r="K146" s="223">
        <f t="shared" si="26"/>
        <v>3</v>
      </c>
      <c r="L146" s="223">
        <f t="shared" si="26"/>
        <v>87.584999999999994</v>
      </c>
      <c r="M146" s="223">
        <f t="shared" si="26"/>
        <v>89.471666666666678</v>
      </c>
      <c r="N146" s="223">
        <f t="shared" si="26"/>
        <v>88.528333333333322</v>
      </c>
      <c r="O146" s="223">
        <f t="shared" si="26"/>
        <v>3</v>
      </c>
    </row>
    <row r="147" spans="1:15" x14ac:dyDescent="0.3">
      <c r="A147" s="445" t="s">
        <v>639</v>
      </c>
      <c r="B147" s="442" t="s">
        <v>586</v>
      </c>
      <c r="C147" s="451" t="s">
        <v>588</v>
      </c>
      <c r="D147" s="128">
        <v>92.317647058823496</v>
      </c>
      <c r="E147" s="150">
        <v>83.471641791044803</v>
      </c>
      <c r="F147" s="148">
        <f t="shared" si="14"/>
        <v>87.894644424934143</v>
      </c>
      <c r="G147" s="152">
        <v>3</v>
      </c>
      <c r="H147" s="147">
        <v>93.38</v>
      </c>
      <c r="I147" s="147">
        <v>77.540000000000006</v>
      </c>
      <c r="J147" s="150">
        <f t="shared" si="15"/>
        <v>85.460000000000008</v>
      </c>
      <c r="K147" s="147">
        <v>3</v>
      </c>
      <c r="L147" s="147">
        <v>96.6</v>
      </c>
      <c r="M147" s="151">
        <v>96.4</v>
      </c>
      <c r="N147" s="142">
        <f t="shared" si="16"/>
        <v>96.5</v>
      </c>
      <c r="O147" s="61">
        <v>3</v>
      </c>
    </row>
    <row r="148" spans="1:15" x14ac:dyDescent="0.3">
      <c r="A148" s="446"/>
      <c r="B148" s="443"/>
      <c r="C148" s="452"/>
      <c r="D148" s="136">
        <v>92.717647058823502</v>
      </c>
      <c r="E148" s="173">
        <v>83.871641791044794</v>
      </c>
      <c r="F148" s="148">
        <f t="shared" si="14"/>
        <v>88.294644424934148</v>
      </c>
      <c r="G148" s="174">
        <v>3</v>
      </c>
      <c r="H148" s="147">
        <v>93.58</v>
      </c>
      <c r="I148" s="147">
        <v>77.540000000000006</v>
      </c>
      <c r="J148" s="150">
        <f t="shared" si="15"/>
        <v>85.56</v>
      </c>
      <c r="K148" s="147">
        <v>3</v>
      </c>
      <c r="L148" s="147">
        <v>94.73</v>
      </c>
      <c r="M148" s="151">
        <v>96.2</v>
      </c>
      <c r="N148" s="142">
        <f t="shared" si="16"/>
        <v>95.465000000000003</v>
      </c>
      <c r="O148" s="61">
        <v>3</v>
      </c>
    </row>
    <row r="149" spans="1:15" x14ac:dyDescent="0.3">
      <c r="A149" s="446"/>
      <c r="B149" s="443"/>
      <c r="C149" s="452"/>
      <c r="D149" s="136">
        <v>92.317647058823496</v>
      </c>
      <c r="E149" s="173">
        <v>83.2716417910448</v>
      </c>
      <c r="F149" s="148">
        <f t="shared" si="14"/>
        <v>87.794644424934148</v>
      </c>
      <c r="G149" s="174">
        <v>3</v>
      </c>
      <c r="H149" s="147">
        <v>94.58</v>
      </c>
      <c r="I149" s="147">
        <v>77.540000000000006</v>
      </c>
      <c r="J149" s="150">
        <f t="shared" si="15"/>
        <v>86.06</v>
      </c>
      <c r="K149" s="147">
        <v>3</v>
      </c>
      <c r="L149" s="147">
        <v>94.66</v>
      </c>
      <c r="M149" s="151">
        <v>95.93</v>
      </c>
      <c r="N149" s="142">
        <f t="shared" si="16"/>
        <v>95.295000000000002</v>
      </c>
      <c r="O149" s="61">
        <v>3</v>
      </c>
    </row>
    <row r="150" spans="1:15" x14ac:dyDescent="0.3">
      <c r="A150" s="446"/>
      <c r="B150" s="443"/>
      <c r="C150" s="452"/>
      <c r="D150" s="136">
        <v>88.588235294117695</v>
      </c>
      <c r="E150" s="173">
        <v>88.641791044776099</v>
      </c>
      <c r="F150" s="148">
        <f t="shared" si="14"/>
        <v>88.615013169446897</v>
      </c>
      <c r="G150" s="174">
        <v>3</v>
      </c>
      <c r="H150" s="147">
        <v>95.79</v>
      </c>
      <c r="I150" s="147">
        <v>76.31</v>
      </c>
      <c r="J150" s="150">
        <f t="shared" si="15"/>
        <v>86.050000000000011</v>
      </c>
      <c r="K150" s="147">
        <v>3</v>
      </c>
      <c r="L150" s="147">
        <v>90.05</v>
      </c>
      <c r="M150" s="151">
        <v>93.06</v>
      </c>
      <c r="N150" s="142">
        <f t="shared" si="16"/>
        <v>91.555000000000007</v>
      </c>
      <c r="O150" s="61">
        <v>3</v>
      </c>
    </row>
    <row r="151" spans="1:15" x14ac:dyDescent="0.3">
      <c r="A151" s="446"/>
      <c r="B151" s="443"/>
      <c r="C151" s="452"/>
      <c r="D151" s="136">
        <v>88.188235294117703</v>
      </c>
      <c r="E151" s="173">
        <v>89.641791044776099</v>
      </c>
      <c r="F151" s="148">
        <f t="shared" si="14"/>
        <v>88.915013169446894</v>
      </c>
      <c r="G151" s="174">
        <v>3</v>
      </c>
      <c r="H151" s="147">
        <v>96.19</v>
      </c>
      <c r="I151" s="147">
        <v>76.31</v>
      </c>
      <c r="J151" s="150">
        <f t="shared" si="15"/>
        <v>86.25</v>
      </c>
      <c r="K151" s="147">
        <v>3</v>
      </c>
      <c r="L151" s="147">
        <v>89.78</v>
      </c>
      <c r="M151" s="151">
        <v>94.46</v>
      </c>
      <c r="N151" s="142">
        <f t="shared" si="16"/>
        <v>92.12</v>
      </c>
      <c r="O151" s="61">
        <v>3</v>
      </c>
    </row>
    <row r="152" spans="1:15" x14ac:dyDescent="0.3">
      <c r="A152" s="447"/>
      <c r="B152" s="444"/>
      <c r="C152" s="453"/>
      <c r="D152" s="136">
        <v>87.788235294117698</v>
      </c>
      <c r="E152" s="173">
        <v>89.041791044776105</v>
      </c>
      <c r="F152" s="148">
        <f t="shared" si="14"/>
        <v>88.415013169446894</v>
      </c>
      <c r="G152" s="174">
        <v>3</v>
      </c>
      <c r="H152" s="147">
        <v>94.99</v>
      </c>
      <c r="I152" s="147">
        <v>76.31</v>
      </c>
      <c r="J152" s="150">
        <f t="shared" si="15"/>
        <v>85.65</v>
      </c>
      <c r="K152" s="147">
        <v>3</v>
      </c>
      <c r="L152" s="147">
        <v>88.58</v>
      </c>
      <c r="M152" s="151">
        <v>94.06</v>
      </c>
      <c r="N152" s="142">
        <f t="shared" si="16"/>
        <v>91.32</v>
      </c>
      <c r="O152" s="61">
        <v>3</v>
      </c>
    </row>
    <row r="153" spans="1:15" x14ac:dyDescent="0.3">
      <c r="A153" s="137"/>
      <c r="B153" s="182"/>
      <c r="C153" s="184"/>
      <c r="D153" s="223">
        <f>AVERAGE(D147:D152)</f>
        <v>90.319607843137263</v>
      </c>
      <c r="E153" s="223">
        <f t="shared" ref="E153:O153" si="27">AVERAGE(E147:E152)</f>
        <v>86.323383084577117</v>
      </c>
      <c r="F153" s="223">
        <f t="shared" si="27"/>
        <v>88.321495463857175</v>
      </c>
      <c r="G153" s="223">
        <f t="shared" si="27"/>
        <v>3</v>
      </c>
      <c r="H153" s="223">
        <f t="shared" si="27"/>
        <v>94.751666666666665</v>
      </c>
      <c r="I153" s="223">
        <f t="shared" si="27"/>
        <v>76.924999999999997</v>
      </c>
      <c r="J153" s="223">
        <f t="shared" si="27"/>
        <v>85.838333333333352</v>
      </c>
      <c r="K153" s="223">
        <f t="shared" si="27"/>
        <v>3</v>
      </c>
      <c r="L153" s="223">
        <f t="shared" si="27"/>
        <v>92.40000000000002</v>
      </c>
      <c r="M153" s="223">
        <f t="shared" si="27"/>
        <v>95.018333333333331</v>
      </c>
      <c r="N153" s="223">
        <f t="shared" si="27"/>
        <v>93.709166666666661</v>
      </c>
      <c r="O153" s="223">
        <f t="shared" si="27"/>
        <v>3</v>
      </c>
    </row>
    <row r="154" spans="1:15" x14ac:dyDescent="0.3">
      <c r="A154" s="445" t="s">
        <v>640</v>
      </c>
      <c r="B154" s="442" t="s">
        <v>586</v>
      </c>
      <c r="C154" s="448" t="s">
        <v>36</v>
      </c>
      <c r="D154" s="128">
        <v>76.976470588235301</v>
      </c>
      <c r="E154" s="150">
        <v>71.925373134328296</v>
      </c>
      <c r="F154" s="148">
        <f t="shared" si="14"/>
        <v>74.450921861281799</v>
      </c>
      <c r="G154" s="152">
        <v>2</v>
      </c>
      <c r="H154" s="147">
        <v>79.430000000000007</v>
      </c>
      <c r="I154" s="153">
        <v>66.459999999999994</v>
      </c>
      <c r="J154" s="150">
        <f t="shared" si="15"/>
        <v>72.944999999999993</v>
      </c>
      <c r="K154" s="153">
        <v>2</v>
      </c>
      <c r="L154" s="147">
        <v>80.760000000000005</v>
      </c>
      <c r="M154" s="151">
        <v>75.88</v>
      </c>
      <c r="N154" s="142">
        <f t="shared" si="16"/>
        <v>78.319999999999993</v>
      </c>
      <c r="O154" s="61">
        <v>2</v>
      </c>
    </row>
    <row r="155" spans="1:15" x14ac:dyDescent="0.3">
      <c r="A155" s="446"/>
      <c r="B155" s="443"/>
      <c r="C155" s="449"/>
      <c r="D155" s="128">
        <v>76.376470588235307</v>
      </c>
      <c r="E155" s="150">
        <v>72.525373134328404</v>
      </c>
      <c r="F155" s="148">
        <f t="shared" si="14"/>
        <v>74.450921861281856</v>
      </c>
      <c r="G155" s="152">
        <v>2</v>
      </c>
      <c r="H155" s="147">
        <v>78.430000000000007</v>
      </c>
      <c r="I155" s="153">
        <v>65.03</v>
      </c>
      <c r="J155" s="150">
        <f t="shared" si="15"/>
        <v>71.73</v>
      </c>
      <c r="K155" s="153">
        <v>2</v>
      </c>
      <c r="L155" s="147">
        <v>82.23</v>
      </c>
      <c r="M155" s="151">
        <v>75.28</v>
      </c>
      <c r="N155" s="142">
        <f t="shared" si="16"/>
        <v>78.754999999999995</v>
      </c>
      <c r="O155" s="61">
        <v>2</v>
      </c>
    </row>
    <row r="156" spans="1:15" x14ac:dyDescent="0.3">
      <c r="A156" s="446"/>
      <c r="B156" s="443"/>
      <c r="C156" s="449"/>
      <c r="D156" s="128">
        <v>76.776470588235298</v>
      </c>
      <c r="E156" s="150">
        <v>69.925373134328396</v>
      </c>
      <c r="F156" s="148">
        <f t="shared" si="14"/>
        <v>73.350921861281847</v>
      </c>
      <c r="G156" s="152">
        <v>2</v>
      </c>
      <c r="H156" s="147">
        <v>80.03</v>
      </c>
      <c r="I156" s="153">
        <v>68.489999999999995</v>
      </c>
      <c r="J156" s="150">
        <f t="shared" si="15"/>
        <v>74.259999999999991</v>
      </c>
      <c r="K156" s="153">
        <v>2</v>
      </c>
      <c r="L156" s="147">
        <v>81.96</v>
      </c>
      <c r="M156" s="151">
        <v>79.02</v>
      </c>
      <c r="N156" s="142">
        <f t="shared" si="16"/>
        <v>80.489999999999995</v>
      </c>
      <c r="O156" s="61">
        <v>3</v>
      </c>
    </row>
    <row r="157" spans="1:15" x14ac:dyDescent="0.3">
      <c r="A157" s="446"/>
      <c r="B157" s="443"/>
      <c r="C157" s="449"/>
      <c r="D157" s="128">
        <v>78.776470588235298</v>
      </c>
      <c r="E157" s="150">
        <v>68.131343283582098</v>
      </c>
      <c r="F157" s="148">
        <f t="shared" ref="F157:F231" si="28">AVERAGE(D157:E157)</f>
        <v>73.453906935908691</v>
      </c>
      <c r="G157" s="152">
        <v>2</v>
      </c>
      <c r="H157" s="147">
        <v>83.88</v>
      </c>
      <c r="I157" s="153">
        <v>66.459999999999994</v>
      </c>
      <c r="J157" s="150">
        <f t="shared" ref="J157:J231" si="29">AVERAGE(H157:I157)</f>
        <v>75.169999999999987</v>
      </c>
      <c r="K157" s="153">
        <v>2</v>
      </c>
      <c r="L157" s="147">
        <v>77.55</v>
      </c>
      <c r="M157" s="151">
        <v>77.55</v>
      </c>
      <c r="N157" s="142">
        <f t="shared" ref="N157:N231" si="30">AVERAGE(L157:M157)</f>
        <v>77.55</v>
      </c>
      <c r="O157" s="61">
        <v>2</v>
      </c>
    </row>
    <row r="158" spans="1:15" x14ac:dyDescent="0.3">
      <c r="A158" s="446"/>
      <c r="B158" s="443"/>
      <c r="C158" s="449"/>
      <c r="D158" s="128">
        <v>78.976470588235301</v>
      </c>
      <c r="E158" s="150">
        <v>70.3313432835821</v>
      </c>
      <c r="F158" s="148">
        <f t="shared" si="28"/>
        <v>74.653906935908708</v>
      </c>
      <c r="G158" s="152">
        <v>2</v>
      </c>
      <c r="H158" s="147">
        <v>85.08</v>
      </c>
      <c r="I158" s="153">
        <v>73.62</v>
      </c>
      <c r="J158" s="150">
        <f t="shared" si="29"/>
        <v>79.349999999999994</v>
      </c>
      <c r="K158" s="153">
        <v>2</v>
      </c>
      <c r="L158" s="147">
        <v>78.150000000000006</v>
      </c>
      <c r="M158" s="151">
        <v>78.150000000000006</v>
      </c>
      <c r="N158" s="142">
        <f t="shared" si="30"/>
        <v>78.150000000000006</v>
      </c>
      <c r="O158" s="61">
        <v>2</v>
      </c>
    </row>
    <row r="159" spans="1:15" x14ac:dyDescent="0.3">
      <c r="A159" s="447"/>
      <c r="B159" s="444"/>
      <c r="C159" s="450"/>
      <c r="D159" s="128">
        <v>77.776470588235298</v>
      </c>
      <c r="E159" s="150">
        <v>69.931343283582095</v>
      </c>
      <c r="F159" s="148">
        <f t="shared" si="28"/>
        <v>73.853906935908697</v>
      </c>
      <c r="G159" s="152">
        <v>2</v>
      </c>
      <c r="H159" s="147">
        <v>83.68</v>
      </c>
      <c r="I159" s="153">
        <v>67.489999999999995</v>
      </c>
      <c r="J159" s="150">
        <f t="shared" si="29"/>
        <v>75.585000000000008</v>
      </c>
      <c r="K159" s="153">
        <v>2</v>
      </c>
      <c r="L159" s="147">
        <v>77.150000000000006</v>
      </c>
      <c r="M159" s="151">
        <v>77.349999999999994</v>
      </c>
      <c r="N159" s="142">
        <f t="shared" si="30"/>
        <v>77.25</v>
      </c>
      <c r="O159" s="61">
        <v>2</v>
      </c>
    </row>
    <row r="160" spans="1:15" x14ac:dyDescent="0.3">
      <c r="A160" s="137"/>
      <c r="B160" s="182"/>
      <c r="C160" s="184"/>
      <c r="D160" s="197">
        <f>AVERAGE(D154:D159)</f>
        <v>77.609803921568641</v>
      </c>
      <c r="E160" s="197">
        <f t="shared" ref="E160:O160" si="31">AVERAGE(E154:E159)</f>
        <v>70.461691542288563</v>
      </c>
      <c r="F160" s="197">
        <f t="shared" si="31"/>
        <v>74.035747731928595</v>
      </c>
      <c r="G160" s="197">
        <f t="shared" si="31"/>
        <v>2</v>
      </c>
      <c r="H160" s="197">
        <f t="shared" si="31"/>
        <v>81.754999999999995</v>
      </c>
      <c r="I160" s="197">
        <f t="shared" si="31"/>
        <v>67.924999999999997</v>
      </c>
      <c r="J160" s="197">
        <f t="shared" si="31"/>
        <v>74.840000000000018</v>
      </c>
      <c r="K160" s="197">
        <f t="shared" si="31"/>
        <v>2</v>
      </c>
      <c r="L160" s="197">
        <f t="shared" si="31"/>
        <v>79.633333333333326</v>
      </c>
      <c r="M160" s="197">
        <f t="shared" si="31"/>
        <v>77.204999999999998</v>
      </c>
      <c r="N160" s="197">
        <f t="shared" si="31"/>
        <v>78.419166666666669</v>
      </c>
      <c r="O160" s="197">
        <f t="shared" si="31"/>
        <v>2.1666666666666665</v>
      </c>
    </row>
    <row r="161" spans="1:15" x14ac:dyDescent="0.3">
      <c r="A161" s="445" t="s">
        <v>641</v>
      </c>
      <c r="B161" s="442" t="s">
        <v>586</v>
      </c>
      <c r="C161" s="451" t="s">
        <v>37</v>
      </c>
      <c r="D161" s="128">
        <v>84.665671641790993</v>
      </c>
      <c r="E161" s="150">
        <v>83.665671641790993</v>
      </c>
      <c r="F161" s="148">
        <f t="shared" si="28"/>
        <v>84.165671641790993</v>
      </c>
      <c r="G161" s="152">
        <v>3</v>
      </c>
      <c r="H161" s="147">
        <v>83.43</v>
      </c>
      <c r="I161" s="147">
        <v>84.52</v>
      </c>
      <c r="J161" s="150">
        <f t="shared" si="29"/>
        <v>83.974999999999994</v>
      </c>
      <c r="K161" s="147">
        <v>3</v>
      </c>
      <c r="L161" s="155">
        <v>92.59</v>
      </c>
      <c r="M161" s="151">
        <v>84.57</v>
      </c>
      <c r="N161" s="142">
        <f t="shared" si="30"/>
        <v>88.58</v>
      </c>
      <c r="O161" s="61">
        <v>3</v>
      </c>
    </row>
    <row r="162" spans="1:15" x14ac:dyDescent="0.3">
      <c r="A162" s="446"/>
      <c r="B162" s="443"/>
      <c r="C162" s="452"/>
      <c r="D162" s="128">
        <v>85.465671641791005</v>
      </c>
      <c r="E162" s="150">
        <v>84.065671641790999</v>
      </c>
      <c r="F162" s="148">
        <f t="shared" si="28"/>
        <v>84.765671641791002</v>
      </c>
      <c r="G162" s="152">
        <v>3</v>
      </c>
      <c r="H162" s="147">
        <v>83.23</v>
      </c>
      <c r="I162" s="147">
        <v>84.52</v>
      </c>
      <c r="J162" s="150">
        <f t="shared" si="29"/>
        <v>83.875</v>
      </c>
      <c r="K162" s="147">
        <v>3</v>
      </c>
      <c r="L162" s="155">
        <v>89.45</v>
      </c>
      <c r="M162" s="151">
        <v>84.57</v>
      </c>
      <c r="N162" s="142">
        <f t="shared" si="30"/>
        <v>87.009999999999991</v>
      </c>
      <c r="O162" s="61">
        <v>3</v>
      </c>
    </row>
    <row r="163" spans="1:15" x14ac:dyDescent="0.3">
      <c r="A163" s="446"/>
      <c r="B163" s="443"/>
      <c r="C163" s="452"/>
      <c r="D163" s="128">
        <v>85.065671641790999</v>
      </c>
      <c r="E163" s="150">
        <v>84.665671641790993</v>
      </c>
      <c r="F163" s="148">
        <f t="shared" si="28"/>
        <v>84.865671641790996</v>
      </c>
      <c r="G163" s="152">
        <v>3</v>
      </c>
      <c r="H163" s="147">
        <v>84.23</v>
      </c>
      <c r="I163" s="147">
        <v>85.52</v>
      </c>
      <c r="J163" s="150">
        <f t="shared" si="29"/>
        <v>84.875</v>
      </c>
      <c r="K163" s="147">
        <v>3</v>
      </c>
      <c r="L163" s="155">
        <v>86.24</v>
      </c>
      <c r="M163" s="151">
        <v>86.17</v>
      </c>
      <c r="N163" s="142">
        <f t="shared" si="30"/>
        <v>86.204999999999998</v>
      </c>
      <c r="O163" s="61">
        <v>3</v>
      </c>
    </row>
    <row r="164" spans="1:15" x14ac:dyDescent="0.3">
      <c r="A164" s="446"/>
      <c r="B164" s="443"/>
      <c r="C164" s="452"/>
      <c r="D164" s="128">
        <v>88.047761194029803</v>
      </c>
      <c r="E164" s="150">
        <v>83.865671641790996</v>
      </c>
      <c r="F164" s="148">
        <f t="shared" si="28"/>
        <v>85.9567164179104</v>
      </c>
      <c r="G164" s="152">
        <v>3</v>
      </c>
      <c r="H164" s="147">
        <v>81.14</v>
      </c>
      <c r="I164" s="147">
        <v>85.32</v>
      </c>
      <c r="J164" s="150">
        <f t="shared" si="29"/>
        <v>83.22999999999999</v>
      </c>
      <c r="K164" s="147">
        <v>3</v>
      </c>
      <c r="L164" s="155">
        <v>81.16</v>
      </c>
      <c r="M164" s="151">
        <v>79.89</v>
      </c>
      <c r="N164" s="142">
        <f t="shared" si="30"/>
        <v>80.525000000000006</v>
      </c>
      <c r="O164" s="61">
        <v>3</v>
      </c>
    </row>
    <row r="165" spans="1:15" x14ac:dyDescent="0.3">
      <c r="A165" s="446"/>
      <c r="B165" s="443"/>
      <c r="C165" s="452"/>
      <c r="D165" s="128">
        <v>87.447761194029894</v>
      </c>
      <c r="E165" s="150">
        <v>83.465671641791005</v>
      </c>
      <c r="F165" s="148">
        <f t="shared" si="28"/>
        <v>85.456716417910457</v>
      </c>
      <c r="G165" s="152">
        <v>3</v>
      </c>
      <c r="H165" s="147">
        <v>82.54</v>
      </c>
      <c r="I165" s="147">
        <v>85.92</v>
      </c>
      <c r="J165" s="150">
        <f t="shared" si="29"/>
        <v>84.23</v>
      </c>
      <c r="K165" s="147">
        <v>3</v>
      </c>
      <c r="L165" s="155">
        <v>81.760000000000005</v>
      </c>
      <c r="M165" s="151">
        <v>80.489999999999995</v>
      </c>
      <c r="N165" s="142">
        <f t="shared" si="30"/>
        <v>81.125</v>
      </c>
      <c r="O165" s="61">
        <v>3</v>
      </c>
    </row>
    <row r="166" spans="1:15" x14ac:dyDescent="0.3">
      <c r="A166" s="447"/>
      <c r="B166" s="444"/>
      <c r="C166" s="453"/>
      <c r="D166" s="136">
        <v>87.047761194029803</v>
      </c>
      <c r="E166" s="173">
        <v>82.665671641790993</v>
      </c>
      <c r="F166" s="148">
        <f t="shared" si="28"/>
        <v>84.856716417910405</v>
      </c>
      <c r="G166" s="174">
        <v>3</v>
      </c>
      <c r="H166" s="147">
        <v>81.34</v>
      </c>
      <c r="I166" s="147">
        <v>84.52</v>
      </c>
      <c r="J166" s="150">
        <f t="shared" si="29"/>
        <v>82.93</v>
      </c>
      <c r="K166" s="147">
        <v>3</v>
      </c>
      <c r="L166" s="155">
        <v>87.11</v>
      </c>
      <c r="M166" s="151">
        <v>79.489999999999995</v>
      </c>
      <c r="N166" s="142">
        <f t="shared" si="30"/>
        <v>83.3</v>
      </c>
      <c r="O166" s="61">
        <v>3</v>
      </c>
    </row>
    <row r="167" spans="1:15" x14ac:dyDescent="0.3">
      <c r="A167" s="137"/>
      <c r="B167" s="182"/>
      <c r="C167" s="184"/>
      <c r="D167" s="223">
        <f>AVERAGE(D161:D166)</f>
        <v>86.290049751243757</v>
      </c>
      <c r="E167" s="223">
        <f t="shared" ref="E167:O167" si="32">AVERAGE(E161:E166)</f>
        <v>83.73233830845767</v>
      </c>
      <c r="F167" s="223">
        <f t="shared" si="32"/>
        <v>85.011194029850699</v>
      </c>
      <c r="G167" s="223">
        <f t="shared" si="32"/>
        <v>3</v>
      </c>
      <c r="H167" s="223">
        <f t="shared" si="32"/>
        <v>82.651666666666685</v>
      </c>
      <c r="I167" s="223">
        <f t="shared" si="32"/>
        <v>85.053333333333327</v>
      </c>
      <c r="J167" s="223">
        <f t="shared" si="32"/>
        <v>83.852500000000006</v>
      </c>
      <c r="K167" s="223">
        <f t="shared" si="32"/>
        <v>3</v>
      </c>
      <c r="L167" s="223">
        <f t="shared" si="32"/>
        <v>86.385000000000005</v>
      </c>
      <c r="M167" s="223">
        <f t="shared" si="32"/>
        <v>82.53</v>
      </c>
      <c r="N167" s="223">
        <f t="shared" si="32"/>
        <v>84.457499999999996</v>
      </c>
      <c r="O167" s="223">
        <f t="shared" si="32"/>
        <v>3</v>
      </c>
    </row>
    <row r="168" spans="1:15" x14ac:dyDescent="0.3">
      <c r="A168" s="445" t="s">
        <v>642</v>
      </c>
      <c r="B168" s="442" t="s">
        <v>586</v>
      </c>
      <c r="C168" s="448" t="s">
        <v>38</v>
      </c>
      <c r="D168" s="128">
        <v>92.117647058823493</v>
      </c>
      <c r="E168" s="150">
        <v>94.017910447761196</v>
      </c>
      <c r="F168" s="148">
        <f t="shared" si="28"/>
        <v>93.067778753292345</v>
      </c>
      <c r="G168" s="152">
        <v>3</v>
      </c>
      <c r="H168" s="147">
        <v>97.6</v>
      </c>
      <c r="I168" s="153">
        <v>98</v>
      </c>
      <c r="J168" s="150">
        <f t="shared" si="29"/>
        <v>97.8</v>
      </c>
      <c r="K168" s="153">
        <v>3</v>
      </c>
      <c r="L168" s="147">
        <v>97.33</v>
      </c>
      <c r="M168" s="151">
        <v>97.33</v>
      </c>
      <c r="N168" s="142">
        <f t="shared" si="30"/>
        <v>97.33</v>
      </c>
      <c r="O168" s="61">
        <v>3</v>
      </c>
    </row>
    <row r="169" spans="1:15" x14ac:dyDescent="0.3">
      <c r="A169" s="446"/>
      <c r="B169" s="443"/>
      <c r="C169" s="449"/>
      <c r="D169" s="128">
        <v>92.717647058823502</v>
      </c>
      <c r="E169" s="150">
        <v>95.017910447761196</v>
      </c>
      <c r="F169" s="148">
        <f t="shared" si="28"/>
        <v>93.867778753292356</v>
      </c>
      <c r="G169" s="152">
        <v>3</v>
      </c>
      <c r="H169" s="147">
        <v>97</v>
      </c>
      <c r="I169" s="153">
        <v>97.4</v>
      </c>
      <c r="J169" s="150">
        <f t="shared" si="29"/>
        <v>97.2</v>
      </c>
      <c r="K169" s="153">
        <v>3</v>
      </c>
      <c r="L169" s="147">
        <v>95.06</v>
      </c>
      <c r="M169" s="151">
        <v>96.53</v>
      </c>
      <c r="N169" s="142">
        <f t="shared" si="30"/>
        <v>95.795000000000002</v>
      </c>
      <c r="O169" s="61">
        <v>3</v>
      </c>
    </row>
    <row r="170" spans="1:15" x14ac:dyDescent="0.3">
      <c r="A170" s="446"/>
      <c r="B170" s="443"/>
      <c r="C170" s="449"/>
      <c r="D170" s="128">
        <v>91.917647058823505</v>
      </c>
      <c r="E170" s="150">
        <v>94.417910447761201</v>
      </c>
      <c r="F170" s="148">
        <f t="shared" si="28"/>
        <v>93.167778753292353</v>
      </c>
      <c r="G170" s="152">
        <v>3</v>
      </c>
      <c r="H170" s="147">
        <v>97</v>
      </c>
      <c r="I170" s="153">
        <v>97.2</v>
      </c>
      <c r="J170" s="150">
        <f t="shared" si="29"/>
        <v>97.1</v>
      </c>
      <c r="K170" s="153">
        <v>3</v>
      </c>
      <c r="L170" s="147">
        <v>96.53</v>
      </c>
      <c r="M170" s="151">
        <v>96.13</v>
      </c>
      <c r="N170" s="142">
        <f t="shared" si="30"/>
        <v>96.33</v>
      </c>
      <c r="O170" s="61">
        <v>3</v>
      </c>
    </row>
    <row r="171" spans="1:15" x14ac:dyDescent="0.3">
      <c r="A171" s="446"/>
      <c r="B171" s="443"/>
      <c r="C171" s="449"/>
      <c r="D171" s="128">
        <v>92.317647058823496</v>
      </c>
      <c r="E171" s="150">
        <v>93.817910447761193</v>
      </c>
      <c r="F171" s="148">
        <f t="shared" si="28"/>
        <v>93.067778753292345</v>
      </c>
      <c r="G171" s="152">
        <v>3</v>
      </c>
      <c r="H171" s="147">
        <v>98.2</v>
      </c>
      <c r="I171" s="153">
        <v>98</v>
      </c>
      <c r="J171" s="150">
        <f t="shared" si="29"/>
        <v>98.1</v>
      </c>
      <c r="K171" s="153">
        <v>3</v>
      </c>
      <c r="L171" s="147">
        <v>95.46</v>
      </c>
      <c r="M171" s="151">
        <v>95.86</v>
      </c>
      <c r="N171" s="142">
        <f t="shared" si="30"/>
        <v>95.66</v>
      </c>
      <c r="O171" s="61">
        <v>3</v>
      </c>
    </row>
    <row r="172" spans="1:15" x14ac:dyDescent="0.3">
      <c r="A172" s="447"/>
      <c r="B172" s="444"/>
      <c r="C172" s="450"/>
      <c r="D172" s="128">
        <v>92.517647058823499</v>
      </c>
      <c r="E172" s="150">
        <v>94.617910447761204</v>
      </c>
      <c r="F172" s="148">
        <f t="shared" si="28"/>
        <v>93.567778753292345</v>
      </c>
      <c r="G172" s="152">
        <v>3</v>
      </c>
      <c r="H172" s="147">
        <v>98</v>
      </c>
      <c r="I172" s="175">
        <v>97.6</v>
      </c>
      <c r="J172" s="150">
        <f t="shared" si="29"/>
        <v>97.8</v>
      </c>
      <c r="K172" s="175">
        <v>3</v>
      </c>
      <c r="L172" s="147">
        <v>95.26</v>
      </c>
      <c r="M172" s="151">
        <v>95.26</v>
      </c>
      <c r="N172" s="142">
        <f t="shared" si="30"/>
        <v>95.26</v>
      </c>
      <c r="O172" s="61">
        <v>3</v>
      </c>
    </row>
    <row r="173" spans="1:15" x14ac:dyDescent="0.3">
      <c r="A173" s="137"/>
      <c r="B173" s="182"/>
      <c r="C173" s="183"/>
      <c r="D173" s="197">
        <f>AVERAGE(D168:D172)</f>
        <v>92.317647058823496</v>
      </c>
      <c r="E173" s="197">
        <f t="shared" ref="E173:O173" si="33">AVERAGE(E168:E172)</f>
        <v>94.377910447761195</v>
      </c>
      <c r="F173" s="197">
        <f t="shared" si="33"/>
        <v>93.347778753292346</v>
      </c>
      <c r="G173" s="197">
        <f t="shared" si="33"/>
        <v>3</v>
      </c>
      <c r="H173" s="197">
        <f t="shared" si="33"/>
        <v>97.56</v>
      </c>
      <c r="I173" s="197">
        <f t="shared" si="33"/>
        <v>97.640000000000015</v>
      </c>
      <c r="J173" s="197">
        <f t="shared" si="33"/>
        <v>97.600000000000009</v>
      </c>
      <c r="K173" s="197">
        <f t="shared" si="33"/>
        <v>3</v>
      </c>
      <c r="L173" s="197">
        <f t="shared" si="33"/>
        <v>95.927999999999983</v>
      </c>
      <c r="M173" s="197">
        <f t="shared" si="33"/>
        <v>96.222000000000008</v>
      </c>
      <c r="N173" s="197">
        <f t="shared" si="33"/>
        <v>96.075000000000003</v>
      </c>
      <c r="O173" s="197">
        <f t="shared" si="33"/>
        <v>3</v>
      </c>
    </row>
    <row r="174" spans="1:15" x14ac:dyDescent="0.3">
      <c r="A174" s="445" t="s">
        <v>643</v>
      </c>
      <c r="B174" s="442" t="s">
        <v>586</v>
      </c>
      <c r="C174" s="448" t="s">
        <v>589</v>
      </c>
      <c r="D174" s="128">
        <v>90.341176470588294</v>
      </c>
      <c r="E174" s="150">
        <v>86.259701492537303</v>
      </c>
      <c r="F174" s="148">
        <f t="shared" si="28"/>
        <v>88.300438981562792</v>
      </c>
      <c r="G174" s="152">
        <v>3</v>
      </c>
      <c r="H174" s="147">
        <v>95.58</v>
      </c>
      <c r="I174" s="147">
        <v>96.77</v>
      </c>
      <c r="J174" s="150">
        <f t="shared" si="29"/>
        <v>96.174999999999997</v>
      </c>
      <c r="K174" s="147">
        <v>3</v>
      </c>
      <c r="L174" s="155">
        <v>98.4</v>
      </c>
      <c r="M174" s="151">
        <v>93.12</v>
      </c>
      <c r="N174" s="142">
        <f t="shared" si="30"/>
        <v>95.76</v>
      </c>
      <c r="O174" s="61">
        <v>3</v>
      </c>
    </row>
    <row r="175" spans="1:15" x14ac:dyDescent="0.3">
      <c r="A175" s="446"/>
      <c r="B175" s="443"/>
      <c r="C175" s="449"/>
      <c r="D175" s="128">
        <v>90.541176470588297</v>
      </c>
      <c r="E175" s="150">
        <v>84.659701492537295</v>
      </c>
      <c r="F175" s="148">
        <f t="shared" si="28"/>
        <v>87.600438981562803</v>
      </c>
      <c r="G175" s="152">
        <v>3</v>
      </c>
      <c r="H175" s="147">
        <v>94.78</v>
      </c>
      <c r="I175" s="147">
        <v>95.57</v>
      </c>
      <c r="J175" s="150">
        <f t="shared" si="29"/>
        <v>95.174999999999997</v>
      </c>
      <c r="K175" s="147">
        <v>3</v>
      </c>
      <c r="L175" s="155">
        <v>97.4</v>
      </c>
      <c r="M175" s="151">
        <v>92.32</v>
      </c>
      <c r="N175" s="142">
        <f t="shared" si="30"/>
        <v>94.86</v>
      </c>
      <c r="O175" s="61">
        <v>3</v>
      </c>
    </row>
    <row r="176" spans="1:15" x14ac:dyDescent="0.3">
      <c r="A176" s="446"/>
      <c r="B176" s="443"/>
      <c r="C176" s="449"/>
      <c r="D176" s="128">
        <v>90.741176470588201</v>
      </c>
      <c r="E176" s="150">
        <v>85.459701492537306</v>
      </c>
      <c r="F176" s="148">
        <f t="shared" si="28"/>
        <v>88.100438981562746</v>
      </c>
      <c r="G176" s="152">
        <v>3</v>
      </c>
      <c r="H176" s="147">
        <v>95.18</v>
      </c>
      <c r="I176" s="147">
        <v>95.97</v>
      </c>
      <c r="J176" s="150">
        <f t="shared" si="29"/>
        <v>95.575000000000003</v>
      </c>
      <c r="K176" s="147">
        <v>3</v>
      </c>
      <c r="L176" s="155">
        <v>98</v>
      </c>
      <c r="M176" s="151">
        <v>92.32</v>
      </c>
      <c r="N176" s="142">
        <f t="shared" si="30"/>
        <v>95.16</v>
      </c>
      <c r="O176" s="61">
        <v>3</v>
      </c>
    </row>
    <row r="177" spans="1:15" x14ac:dyDescent="0.3">
      <c r="A177" s="446"/>
      <c r="B177" s="443"/>
      <c r="C177" s="449"/>
      <c r="D177" s="128">
        <v>91.141176470588206</v>
      </c>
      <c r="E177" s="150">
        <v>86.459701492537306</v>
      </c>
      <c r="F177" s="148">
        <f t="shared" si="28"/>
        <v>88.800438981562763</v>
      </c>
      <c r="G177" s="152">
        <v>3</v>
      </c>
      <c r="H177" s="147">
        <v>95.18</v>
      </c>
      <c r="I177" s="147">
        <v>96.77</v>
      </c>
      <c r="J177" s="150">
        <f t="shared" si="29"/>
        <v>95.974999999999994</v>
      </c>
      <c r="K177" s="147">
        <v>3</v>
      </c>
      <c r="L177" s="155">
        <v>96.93</v>
      </c>
      <c r="M177" s="151">
        <v>94.79</v>
      </c>
      <c r="N177" s="142">
        <f t="shared" si="30"/>
        <v>95.860000000000014</v>
      </c>
      <c r="O177" s="61">
        <v>3</v>
      </c>
    </row>
    <row r="178" spans="1:15" x14ac:dyDescent="0.3">
      <c r="A178" s="447"/>
      <c r="B178" s="444"/>
      <c r="C178" s="450"/>
      <c r="D178" s="128">
        <v>89.541176470588297</v>
      </c>
      <c r="E178" s="150">
        <v>85.0597014925373</v>
      </c>
      <c r="F178" s="148">
        <f t="shared" si="28"/>
        <v>87.300438981562792</v>
      </c>
      <c r="G178" s="152">
        <v>3</v>
      </c>
      <c r="H178" s="147">
        <v>95.18</v>
      </c>
      <c r="I178" s="147">
        <v>95.97</v>
      </c>
      <c r="J178" s="150">
        <f t="shared" si="29"/>
        <v>95.575000000000003</v>
      </c>
      <c r="K178" s="176">
        <v>3</v>
      </c>
      <c r="L178" s="157">
        <v>97.2</v>
      </c>
      <c r="M178" s="151">
        <v>93.59</v>
      </c>
      <c r="N178" s="142">
        <f t="shared" si="30"/>
        <v>95.39500000000001</v>
      </c>
      <c r="O178" s="61">
        <v>3</v>
      </c>
    </row>
    <row r="179" spans="1:15" x14ac:dyDescent="0.3">
      <c r="A179" s="137"/>
      <c r="B179" s="182"/>
      <c r="C179" s="183"/>
      <c r="D179" s="197">
        <f>AVERAGE(D174:D178)</f>
        <v>90.461176470588256</v>
      </c>
      <c r="E179" s="197">
        <f t="shared" ref="E179:O179" si="34">AVERAGE(E174:E178)</f>
        <v>85.579701492537311</v>
      </c>
      <c r="F179" s="197">
        <f t="shared" si="34"/>
        <v>88.020438981562776</v>
      </c>
      <c r="G179" s="197">
        <f t="shared" si="34"/>
        <v>3</v>
      </c>
      <c r="H179" s="197">
        <f t="shared" si="34"/>
        <v>95.18</v>
      </c>
      <c r="I179" s="197">
        <f t="shared" si="34"/>
        <v>96.21</v>
      </c>
      <c r="J179" s="197">
        <f t="shared" si="34"/>
        <v>95.694999999999993</v>
      </c>
      <c r="K179" s="197">
        <f t="shared" si="34"/>
        <v>3</v>
      </c>
      <c r="L179" s="197">
        <f t="shared" si="34"/>
        <v>97.585999999999999</v>
      </c>
      <c r="M179" s="197">
        <f t="shared" si="34"/>
        <v>93.227999999999994</v>
      </c>
      <c r="N179" s="197">
        <f t="shared" si="34"/>
        <v>95.406999999999996</v>
      </c>
      <c r="O179" s="197">
        <f t="shared" si="34"/>
        <v>3</v>
      </c>
    </row>
    <row r="180" spans="1:15" x14ac:dyDescent="0.3">
      <c r="A180" s="445" t="s">
        <v>644</v>
      </c>
      <c r="B180" s="442" t="s">
        <v>590</v>
      </c>
      <c r="C180" s="448" t="s">
        <v>591</v>
      </c>
      <c r="D180" s="128">
        <v>78.976470588235301</v>
      </c>
      <c r="E180" s="150">
        <v>82.071641791044797</v>
      </c>
      <c r="F180" s="148">
        <f t="shared" si="28"/>
        <v>80.524056189640049</v>
      </c>
      <c r="G180" s="152">
        <v>3</v>
      </c>
      <c r="H180" s="155">
        <v>85.09</v>
      </c>
      <c r="I180" s="155">
        <v>76.11</v>
      </c>
      <c r="J180" s="150">
        <f t="shared" si="29"/>
        <v>80.599999999999994</v>
      </c>
      <c r="K180" s="155">
        <v>3</v>
      </c>
      <c r="L180" s="155">
        <v>94.06</v>
      </c>
      <c r="M180" s="156">
        <v>91.52</v>
      </c>
      <c r="N180" s="142">
        <f t="shared" si="30"/>
        <v>92.789999999999992</v>
      </c>
      <c r="O180" s="61">
        <v>3</v>
      </c>
    </row>
    <row r="181" spans="1:15" x14ac:dyDescent="0.3">
      <c r="A181" s="446"/>
      <c r="B181" s="443"/>
      <c r="C181" s="449"/>
      <c r="D181" s="128">
        <v>78.176470588235304</v>
      </c>
      <c r="E181" s="150">
        <v>81.871641791044794</v>
      </c>
      <c r="F181" s="148">
        <f t="shared" si="28"/>
        <v>80.024056189640049</v>
      </c>
      <c r="G181" s="152">
        <v>3</v>
      </c>
      <c r="H181" s="155">
        <v>88.93</v>
      </c>
      <c r="I181" s="155">
        <v>75.91</v>
      </c>
      <c r="J181" s="150">
        <f t="shared" si="29"/>
        <v>82.42</v>
      </c>
      <c r="K181" s="155">
        <v>3</v>
      </c>
      <c r="L181" s="155">
        <v>91.12</v>
      </c>
      <c r="M181" s="156">
        <v>89.65</v>
      </c>
      <c r="N181" s="142">
        <f t="shared" si="30"/>
        <v>90.385000000000005</v>
      </c>
      <c r="O181" s="61">
        <v>3</v>
      </c>
    </row>
    <row r="182" spans="1:15" x14ac:dyDescent="0.3">
      <c r="A182" s="446"/>
      <c r="B182" s="443"/>
      <c r="C182" s="449"/>
      <c r="D182" s="128">
        <v>79.176470588235304</v>
      </c>
      <c r="E182" s="150">
        <v>81.071641791044797</v>
      </c>
      <c r="F182" s="148">
        <f t="shared" si="28"/>
        <v>80.124056189640044</v>
      </c>
      <c r="G182" s="152">
        <v>3</v>
      </c>
      <c r="H182" s="155">
        <v>89.73</v>
      </c>
      <c r="I182" s="155">
        <v>81.23</v>
      </c>
      <c r="J182" s="150">
        <f t="shared" si="29"/>
        <v>85.48</v>
      </c>
      <c r="K182" s="155">
        <v>3</v>
      </c>
      <c r="L182" s="155">
        <v>91.92</v>
      </c>
      <c r="M182" s="156">
        <v>92.99</v>
      </c>
      <c r="N182" s="142">
        <f t="shared" si="30"/>
        <v>92.454999999999998</v>
      </c>
      <c r="O182" s="61">
        <v>3</v>
      </c>
    </row>
    <row r="183" spans="1:15" x14ac:dyDescent="0.3">
      <c r="A183" s="446"/>
      <c r="B183" s="443"/>
      <c r="C183" s="449"/>
      <c r="D183" s="128">
        <v>86.188235294117703</v>
      </c>
      <c r="E183" s="150">
        <v>85.047761194029803</v>
      </c>
      <c r="F183" s="148">
        <f t="shared" si="28"/>
        <v>85.61799824407376</v>
      </c>
      <c r="G183" s="152">
        <v>3</v>
      </c>
      <c r="H183" s="155">
        <v>90.14</v>
      </c>
      <c r="I183" s="155">
        <v>87.78</v>
      </c>
      <c r="J183" s="150">
        <f t="shared" si="29"/>
        <v>88.960000000000008</v>
      </c>
      <c r="K183" s="155">
        <v>3</v>
      </c>
      <c r="L183" s="155">
        <v>91.52</v>
      </c>
      <c r="M183" s="156">
        <v>90.25</v>
      </c>
      <c r="N183" s="142">
        <f t="shared" si="30"/>
        <v>90.884999999999991</v>
      </c>
      <c r="O183" s="61">
        <v>3</v>
      </c>
    </row>
    <row r="184" spans="1:15" x14ac:dyDescent="0.3">
      <c r="A184" s="446"/>
      <c r="B184" s="443"/>
      <c r="C184" s="449"/>
      <c r="D184" s="128">
        <v>85.9882352941177</v>
      </c>
      <c r="E184" s="150">
        <v>85.647761194029897</v>
      </c>
      <c r="F184" s="148">
        <f t="shared" si="28"/>
        <v>85.817998244073806</v>
      </c>
      <c r="G184" s="152">
        <v>3</v>
      </c>
      <c r="H184" s="155">
        <v>92.55</v>
      </c>
      <c r="I184" s="155">
        <v>87.15</v>
      </c>
      <c r="J184" s="150">
        <f t="shared" si="29"/>
        <v>89.85</v>
      </c>
      <c r="K184" s="155">
        <v>3</v>
      </c>
      <c r="L184" s="155">
        <v>92.12</v>
      </c>
      <c r="M184" s="156">
        <v>90.65</v>
      </c>
      <c r="N184" s="142">
        <f t="shared" si="30"/>
        <v>91.385000000000005</v>
      </c>
      <c r="O184" s="61">
        <v>3</v>
      </c>
    </row>
    <row r="185" spans="1:15" x14ac:dyDescent="0.3">
      <c r="A185" s="447"/>
      <c r="B185" s="444"/>
      <c r="C185" s="450"/>
      <c r="D185" s="128">
        <v>85.188235294117703</v>
      </c>
      <c r="E185" s="150">
        <v>86.8477611940299</v>
      </c>
      <c r="F185" s="148">
        <f t="shared" si="28"/>
        <v>86.017998244073794</v>
      </c>
      <c r="G185" s="152">
        <v>3</v>
      </c>
      <c r="H185" s="155">
        <v>92.16</v>
      </c>
      <c r="I185" s="155">
        <v>85.75</v>
      </c>
      <c r="J185" s="150">
        <f t="shared" si="29"/>
        <v>88.954999999999998</v>
      </c>
      <c r="K185" s="155">
        <v>3</v>
      </c>
      <c r="L185" s="155">
        <v>92.59</v>
      </c>
      <c r="M185" s="156">
        <v>90.05</v>
      </c>
      <c r="N185" s="142">
        <f t="shared" si="30"/>
        <v>91.32</v>
      </c>
      <c r="O185" s="61">
        <v>3</v>
      </c>
    </row>
    <row r="186" spans="1:15" x14ac:dyDescent="0.3">
      <c r="A186" s="137"/>
      <c r="B186" s="182"/>
      <c r="C186" s="183"/>
      <c r="D186" s="197">
        <f>AVERAGE(D180:D185)</f>
        <v>82.282352941176512</v>
      </c>
      <c r="E186" s="197">
        <f t="shared" ref="E186:O186" si="35">AVERAGE(E180:E185)</f>
        <v>83.759701492537332</v>
      </c>
      <c r="F186" s="197">
        <f t="shared" si="35"/>
        <v>83.021027216856922</v>
      </c>
      <c r="G186" s="197">
        <f t="shared" si="35"/>
        <v>3</v>
      </c>
      <c r="H186" s="197">
        <f t="shared" si="35"/>
        <v>89.766666666666666</v>
      </c>
      <c r="I186" s="197">
        <f t="shared" si="35"/>
        <v>82.321666666666658</v>
      </c>
      <c r="J186" s="197">
        <f t="shared" si="35"/>
        <v>86.044166666666683</v>
      </c>
      <c r="K186" s="197">
        <f t="shared" si="35"/>
        <v>3</v>
      </c>
      <c r="L186" s="197">
        <f t="shared" si="35"/>
        <v>92.221666666666678</v>
      </c>
      <c r="M186" s="197">
        <f t="shared" si="35"/>
        <v>90.851666666666674</v>
      </c>
      <c r="N186" s="197">
        <f t="shared" si="35"/>
        <v>91.536666666666676</v>
      </c>
      <c r="O186" s="197">
        <f t="shared" si="35"/>
        <v>3</v>
      </c>
    </row>
    <row r="187" spans="1:15" x14ac:dyDescent="0.3">
      <c r="A187" s="445" t="s">
        <v>645</v>
      </c>
      <c r="B187" s="442" t="s">
        <v>590</v>
      </c>
      <c r="C187" s="448" t="s">
        <v>42</v>
      </c>
      <c r="D187" s="128">
        <v>92.694117647058803</v>
      </c>
      <c r="E187" s="150">
        <v>91.029850746268707</v>
      </c>
      <c r="F187" s="148">
        <f t="shared" si="28"/>
        <v>91.861984196663755</v>
      </c>
      <c r="G187" s="152">
        <v>3</v>
      </c>
      <c r="H187" s="177">
        <v>93.18</v>
      </c>
      <c r="I187" s="177">
        <v>92.88</v>
      </c>
      <c r="J187" s="150">
        <f t="shared" si="29"/>
        <v>93.03</v>
      </c>
      <c r="K187" s="177">
        <v>3</v>
      </c>
      <c r="L187" s="155">
        <v>87.51</v>
      </c>
      <c r="M187" s="156">
        <v>93.82</v>
      </c>
      <c r="N187" s="142">
        <f t="shared" si="30"/>
        <v>90.664999999999992</v>
      </c>
      <c r="O187" s="61">
        <v>3</v>
      </c>
    </row>
    <row r="188" spans="1:15" x14ac:dyDescent="0.3">
      <c r="A188" s="446"/>
      <c r="B188" s="443"/>
      <c r="C188" s="449"/>
      <c r="D188" s="128">
        <v>92.894117647058806</v>
      </c>
      <c r="E188" s="150">
        <v>90.829850746268605</v>
      </c>
      <c r="F188" s="148">
        <f t="shared" si="28"/>
        <v>91.861984196663713</v>
      </c>
      <c r="G188" s="152">
        <v>3</v>
      </c>
      <c r="H188" s="177">
        <v>92.98</v>
      </c>
      <c r="I188" s="177">
        <v>91.08</v>
      </c>
      <c r="J188" s="150">
        <f t="shared" si="29"/>
        <v>92.03</v>
      </c>
      <c r="K188" s="177">
        <v>3</v>
      </c>
      <c r="L188" s="155">
        <v>86.71</v>
      </c>
      <c r="M188" s="156">
        <v>92.53</v>
      </c>
      <c r="N188" s="142">
        <f t="shared" si="30"/>
        <v>89.62</v>
      </c>
      <c r="O188" s="61">
        <v>3</v>
      </c>
    </row>
    <row r="189" spans="1:15" x14ac:dyDescent="0.3">
      <c r="A189" s="446"/>
      <c r="B189" s="443"/>
      <c r="C189" s="449"/>
      <c r="D189" s="128">
        <v>91.294117647058798</v>
      </c>
      <c r="E189" s="150">
        <v>89.829850746268605</v>
      </c>
      <c r="F189" s="148">
        <f t="shared" si="28"/>
        <v>90.561984196663701</v>
      </c>
      <c r="G189" s="152">
        <v>3</v>
      </c>
      <c r="H189" s="177">
        <v>94.18</v>
      </c>
      <c r="I189" s="177">
        <v>91.88</v>
      </c>
      <c r="J189" s="150">
        <f t="shared" si="29"/>
        <v>93.03</v>
      </c>
      <c r="K189" s="177">
        <v>3</v>
      </c>
      <c r="L189" s="155">
        <v>88.31</v>
      </c>
      <c r="M189" s="156">
        <v>92.53</v>
      </c>
      <c r="N189" s="142">
        <f t="shared" si="30"/>
        <v>90.42</v>
      </c>
      <c r="O189" s="61">
        <v>3</v>
      </c>
    </row>
    <row r="190" spans="1:15" x14ac:dyDescent="0.3">
      <c r="A190" s="446"/>
      <c r="B190" s="443"/>
      <c r="C190" s="449"/>
      <c r="D190" s="128">
        <v>85.211764705882402</v>
      </c>
      <c r="E190" s="150">
        <v>89.629850746268701</v>
      </c>
      <c r="F190" s="148">
        <f t="shared" si="28"/>
        <v>87.420807726075552</v>
      </c>
      <c r="G190" s="152">
        <v>3</v>
      </c>
      <c r="H190" s="177">
        <v>91.15</v>
      </c>
      <c r="I190" s="177">
        <v>91.08</v>
      </c>
      <c r="J190" s="150">
        <f t="shared" si="29"/>
        <v>91.115000000000009</v>
      </c>
      <c r="K190" s="177">
        <v>3</v>
      </c>
      <c r="L190" s="155">
        <v>95.13</v>
      </c>
      <c r="M190" s="156">
        <v>94.46</v>
      </c>
      <c r="N190" s="142">
        <f t="shared" si="30"/>
        <v>94.794999999999987</v>
      </c>
      <c r="O190" s="61">
        <v>3</v>
      </c>
    </row>
    <row r="191" spans="1:15" x14ac:dyDescent="0.3">
      <c r="A191" s="446"/>
      <c r="B191" s="443"/>
      <c r="C191" s="449"/>
      <c r="D191" s="128">
        <v>85.811764705882396</v>
      </c>
      <c r="E191" s="150">
        <v>90.229850746268696</v>
      </c>
      <c r="F191" s="148">
        <f t="shared" si="28"/>
        <v>88.020807726075546</v>
      </c>
      <c r="G191" s="152">
        <v>3</v>
      </c>
      <c r="H191" s="177">
        <v>92.35</v>
      </c>
      <c r="I191" s="177">
        <v>90.65</v>
      </c>
      <c r="J191" s="150">
        <f t="shared" si="29"/>
        <v>91.5</v>
      </c>
      <c r="K191" s="177">
        <v>3</v>
      </c>
      <c r="L191" s="155">
        <v>96.33</v>
      </c>
      <c r="M191" s="156">
        <v>93.39</v>
      </c>
      <c r="N191" s="142">
        <f t="shared" si="30"/>
        <v>94.86</v>
      </c>
      <c r="O191" s="61">
        <v>3</v>
      </c>
    </row>
    <row r="192" spans="1:15" x14ac:dyDescent="0.3">
      <c r="A192" s="447"/>
      <c r="B192" s="444"/>
      <c r="C192" s="450"/>
      <c r="D192" s="128">
        <v>86.211764705882402</v>
      </c>
      <c r="E192" s="150">
        <v>89.629850746268701</v>
      </c>
      <c r="F192" s="148">
        <f t="shared" si="28"/>
        <v>87.920807726075552</v>
      </c>
      <c r="G192" s="152">
        <v>3</v>
      </c>
      <c r="H192" s="177">
        <v>90.75</v>
      </c>
      <c r="I192" s="177">
        <v>89.65</v>
      </c>
      <c r="J192" s="150">
        <f t="shared" si="29"/>
        <v>90.2</v>
      </c>
      <c r="K192" s="177">
        <v>3</v>
      </c>
      <c r="L192" s="155">
        <v>94.93</v>
      </c>
      <c r="M192" s="156">
        <v>91.12</v>
      </c>
      <c r="N192" s="142">
        <f t="shared" si="30"/>
        <v>93.025000000000006</v>
      </c>
      <c r="O192" s="61">
        <v>3</v>
      </c>
    </row>
    <row r="193" spans="1:15" x14ac:dyDescent="0.3">
      <c r="A193" s="137"/>
      <c r="B193" s="182"/>
      <c r="C193" s="183"/>
      <c r="D193" s="197">
        <f>AVERAGE(D187:D192)</f>
        <v>89.01960784313728</v>
      </c>
      <c r="E193" s="197">
        <f t="shared" ref="E193:O193" si="36">AVERAGE(E187:E192)</f>
        <v>90.196517412935336</v>
      </c>
      <c r="F193" s="197">
        <f t="shared" si="36"/>
        <v>89.608062628036308</v>
      </c>
      <c r="G193" s="197">
        <f t="shared" si="36"/>
        <v>3</v>
      </c>
      <c r="H193" s="197">
        <f t="shared" si="36"/>
        <v>92.431666666666672</v>
      </c>
      <c r="I193" s="197">
        <f t="shared" si="36"/>
        <v>91.203333333333319</v>
      </c>
      <c r="J193" s="197">
        <f t="shared" si="36"/>
        <v>91.81750000000001</v>
      </c>
      <c r="K193" s="197">
        <f t="shared" si="36"/>
        <v>3</v>
      </c>
      <c r="L193" s="197">
        <f t="shared" si="36"/>
        <v>91.486666666666665</v>
      </c>
      <c r="M193" s="197">
        <f t="shared" si="36"/>
        <v>92.97499999999998</v>
      </c>
      <c r="N193" s="197">
        <f t="shared" si="36"/>
        <v>92.230833333333337</v>
      </c>
      <c r="O193" s="197">
        <f t="shared" si="36"/>
        <v>3</v>
      </c>
    </row>
    <row r="194" spans="1:15" x14ac:dyDescent="0.3">
      <c r="A194" s="445" t="s">
        <v>646</v>
      </c>
      <c r="B194" s="442" t="s">
        <v>590</v>
      </c>
      <c r="C194" s="448" t="s">
        <v>43</v>
      </c>
      <c r="D194" s="128">
        <v>78.952941176470603</v>
      </c>
      <c r="E194" s="150">
        <v>84.071641791044797</v>
      </c>
      <c r="F194" s="148">
        <f t="shared" si="28"/>
        <v>81.512291483757707</v>
      </c>
      <c r="G194" s="152">
        <v>3</v>
      </c>
      <c r="H194" s="147">
        <v>75.59</v>
      </c>
      <c r="I194" s="147">
        <v>67.290000000000006</v>
      </c>
      <c r="J194" s="150">
        <f t="shared" si="29"/>
        <v>71.44</v>
      </c>
      <c r="K194" s="147">
        <v>2</v>
      </c>
      <c r="L194" s="147">
        <v>76.28</v>
      </c>
      <c r="M194" s="151">
        <v>77.150000000000006</v>
      </c>
      <c r="N194" s="142">
        <f t="shared" si="30"/>
        <v>76.715000000000003</v>
      </c>
      <c r="O194" s="61">
        <v>2</v>
      </c>
    </row>
    <row r="195" spans="1:15" x14ac:dyDescent="0.3">
      <c r="A195" s="446"/>
      <c r="B195" s="443"/>
      <c r="C195" s="449"/>
      <c r="D195" s="128">
        <v>80.152941176470605</v>
      </c>
      <c r="E195" s="150">
        <v>83.471641791044803</v>
      </c>
      <c r="F195" s="148">
        <f t="shared" si="28"/>
        <v>81.812291483757704</v>
      </c>
      <c r="G195" s="152">
        <v>3</v>
      </c>
      <c r="H195" s="147">
        <v>76.41</v>
      </c>
      <c r="I195" s="147">
        <v>67.489999999999995</v>
      </c>
      <c r="J195" s="150">
        <f t="shared" si="29"/>
        <v>71.949999999999989</v>
      </c>
      <c r="K195" s="147">
        <v>2</v>
      </c>
      <c r="L195" s="147">
        <v>76.95</v>
      </c>
      <c r="M195" s="151">
        <v>78.02</v>
      </c>
      <c r="N195" s="142">
        <f t="shared" si="30"/>
        <v>77.484999999999999</v>
      </c>
      <c r="O195" s="61">
        <v>2</v>
      </c>
    </row>
    <row r="196" spans="1:15" x14ac:dyDescent="0.3">
      <c r="A196" s="446"/>
      <c r="B196" s="443"/>
      <c r="C196" s="449"/>
      <c r="D196" s="128">
        <v>80.552941176470597</v>
      </c>
      <c r="E196" s="150">
        <v>82.671641791044806</v>
      </c>
      <c r="F196" s="148">
        <f t="shared" si="28"/>
        <v>81.612291483757701</v>
      </c>
      <c r="G196" s="152">
        <v>3</v>
      </c>
      <c r="H196" s="147">
        <v>73.77</v>
      </c>
      <c r="I196" s="147">
        <v>68.89</v>
      </c>
      <c r="J196" s="150">
        <f t="shared" si="29"/>
        <v>71.33</v>
      </c>
      <c r="K196" s="147">
        <v>2</v>
      </c>
      <c r="L196" s="147">
        <v>74.14</v>
      </c>
      <c r="M196" s="151">
        <v>80.290000000000006</v>
      </c>
      <c r="N196" s="142">
        <f t="shared" si="30"/>
        <v>77.215000000000003</v>
      </c>
      <c r="O196" s="61">
        <v>2</v>
      </c>
    </row>
    <row r="197" spans="1:15" x14ac:dyDescent="0.3">
      <c r="A197" s="446"/>
      <c r="B197" s="443"/>
      <c r="C197" s="449"/>
      <c r="D197" s="128">
        <v>76.2470588235294</v>
      </c>
      <c r="E197" s="150">
        <v>69.937313432835893</v>
      </c>
      <c r="F197" s="148">
        <f t="shared" si="28"/>
        <v>73.092186128182647</v>
      </c>
      <c r="G197" s="152">
        <v>2</v>
      </c>
      <c r="H197" s="147">
        <v>79.23</v>
      </c>
      <c r="I197" s="147">
        <v>72.62</v>
      </c>
      <c r="J197" s="150">
        <f t="shared" si="29"/>
        <v>75.925000000000011</v>
      </c>
      <c r="K197" s="147">
        <v>2</v>
      </c>
      <c r="L197" s="147">
        <v>72.069999999999993</v>
      </c>
      <c r="M197" s="151">
        <v>73.540000000000006</v>
      </c>
      <c r="N197" s="142">
        <f t="shared" si="30"/>
        <v>72.805000000000007</v>
      </c>
      <c r="O197" s="61">
        <v>2</v>
      </c>
    </row>
    <row r="198" spans="1:15" x14ac:dyDescent="0.3">
      <c r="A198" s="446"/>
      <c r="B198" s="443"/>
      <c r="C198" s="449"/>
      <c r="D198" s="128">
        <v>75.2470588235294</v>
      </c>
      <c r="E198" s="150">
        <v>70.737313432835805</v>
      </c>
      <c r="F198" s="148">
        <f t="shared" si="28"/>
        <v>72.992186128182595</v>
      </c>
      <c r="G198" s="152">
        <v>2</v>
      </c>
      <c r="H198" s="147">
        <v>76.39</v>
      </c>
      <c r="I198" s="147">
        <v>73.62</v>
      </c>
      <c r="J198" s="150">
        <f t="shared" si="29"/>
        <v>75.004999999999995</v>
      </c>
      <c r="K198" s="147">
        <v>2</v>
      </c>
      <c r="L198" s="147">
        <v>69.260000000000005</v>
      </c>
      <c r="M198" s="151">
        <v>72.87</v>
      </c>
      <c r="N198" s="142">
        <f t="shared" si="30"/>
        <v>71.064999999999998</v>
      </c>
      <c r="O198" s="61">
        <v>2</v>
      </c>
    </row>
    <row r="199" spans="1:15" x14ac:dyDescent="0.3">
      <c r="A199" s="447"/>
      <c r="B199" s="444"/>
      <c r="C199" s="450"/>
      <c r="D199" s="128">
        <v>74.447058823529403</v>
      </c>
      <c r="E199" s="150">
        <v>69.337313432835799</v>
      </c>
      <c r="F199" s="148">
        <f t="shared" si="28"/>
        <v>71.892186128182601</v>
      </c>
      <c r="G199" s="152">
        <v>2</v>
      </c>
      <c r="H199" s="147">
        <v>79.23</v>
      </c>
      <c r="I199" s="147">
        <v>73.849999999999994</v>
      </c>
      <c r="J199" s="150">
        <f t="shared" si="29"/>
        <v>76.539999999999992</v>
      </c>
      <c r="K199" s="147">
        <v>2</v>
      </c>
      <c r="L199" s="147">
        <v>70.8</v>
      </c>
      <c r="M199" s="151">
        <v>73.739999999999995</v>
      </c>
      <c r="N199" s="142">
        <f t="shared" si="30"/>
        <v>72.27</v>
      </c>
      <c r="O199" s="61">
        <v>2</v>
      </c>
    </row>
    <row r="200" spans="1:15" x14ac:dyDescent="0.3">
      <c r="A200" s="137"/>
      <c r="B200" s="182"/>
      <c r="C200" s="184"/>
      <c r="D200" s="197">
        <f>AVERAGE(D194:D199)</f>
        <v>77.600000000000009</v>
      </c>
      <c r="E200" s="197">
        <f t="shared" ref="E200:O200" si="37">AVERAGE(E194:E199)</f>
        <v>76.70447761194032</v>
      </c>
      <c r="F200" s="197">
        <f t="shared" si="37"/>
        <v>77.152238805970157</v>
      </c>
      <c r="G200" s="197">
        <f t="shared" si="37"/>
        <v>2.5</v>
      </c>
      <c r="H200" s="197">
        <f t="shared" si="37"/>
        <v>76.77</v>
      </c>
      <c r="I200" s="197">
        <f t="shared" si="37"/>
        <v>70.626666666666665</v>
      </c>
      <c r="J200" s="197">
        <f t="shared" si="37"/>
        <v>73.698333333333323</v>
      </c>
      <c r="K200" s="197">
        <f t="shared" si="37"/>
        <v>2</v>
      </c>
      <c r="L200" s="197">
        <f t="shared" si="37"/>
        <v>73.25</v>
      </c>
      <c r="M200" s="197">
        <f t="shared" si="37"/>
        <v>75.935000000000016</v>
      </c>
      <c r="N200" s="197">
        <f t="shared" si="37"/>
        <v>74.592500000000001</v>
      </c>
      <c r="O200" s="197">
        <f t="shared" si="37"/>
        <v>2</v>
      </c>
    </row>
    <row r="201" spans="1:15" x14ac:dyDescent="0.3">
      <c r="A201" s="445" t="s">
        <v>647</v>
      </c>
      <c r="B201" s="442" t="s">
        <v>590</v>
      </c>
      <c r="C201" s="451" t="s">
        <v>44</v>
      </c>
      <c r="D201" s="128">
        <v>73.2470588235294</v>
      </c>
      <c r="E201" s="150">
        <v>76.101492537313405</v>
      </c>
      <c r="F201" s="148">
        <f t="shared" si="28"/>
        <v>74.674275680421403</v>
      </c>
      <c r="G201" s="152">
        <v>2</v>
      </c>
      <c r="H201" s="155">
        <v>84.49</v>
      </c>
      <c r="I201" s="177">
        <v>82.06</v>
      </c>
      <c r="J201" s="150">
        <f t="shared" si="29"/>
        <v>83.275000000000006</v>
      </c>
      <c r="K201" s="177">
        <v>3</v>
      </c>
      <c r="L201" s="147">
        <v>87.51</v>
      </c>
      <c r="M201" s="154">
        <v>80.09</v>
      </c>
      <c r="N201" s="142">
        <f t="shared" si="30"/>
        <v>83.800000000000011</v>
      </c>
      <c r="O201" s="61">
        <v>3</v>
      </c>
    </row>
    <row r="202" spans="1:15" x14ac:dyDescent="0.3">
      <c r="A202" s="446"/>
      <c r="B202" s="443"/>
      <c r="C202" s="452"/>
      <c r="D202" s="136">
        <v>74.047058823529397</v>
      </c>
      <c r="E202" s="173">
        <v>77.501492537313396</v>
      </c>
      <c r="F202" s="148">
        <f t="shared" si="28"/>
        <v>75.774275680421397</v>
      </c>
      <c r="G202" s="174">
        <v>2</v>
      </c>
      <c r="H202" s="155">
        <v>82.67</v>
      </c>
      <c r="I202" s="177">
        <v>86.78</v>
      </c>
      <c r="J202" s="150">
        <f t="shared" si="29"/>
        <v>84.724999999999994</v>
      </c>
      <c r="K202" s="177">
        <v>3</v>
      </c>
      <c r="L202" s="147">
        <v>86.91</v>
      </c>
      <c r="M202" s="154">
        <v>84.57</v>
      </c>
      <c r="N202" s="142">
        <f t="shared" si="30"/>
        <v>85.74</v>
      </c>
      <c r="O202" s="61">
        <v>3</v>
      </c>
    </row>
    <row r="203" spans="1:15" x14ac:dyDescent="0.3">
      <c r="A203" s="446"/>
      <c r="B203" s="443"/>
      <c r="C203" s="452"/>
      <c r="D203" s="136">
        <v>75.447058823529403</v>
      </c>
      <c r="E203" s="173">
        <v>77.301492537313393</v>
      </c>
      <c r="F203" s="148">
        <f t="shared" si="28"/>
        <v>76.374275680421391</v>
      </c>
      <c r="G203" s="174">
        <v>2</v>
      </c>
      <c r="H203" s="155">
        <v>81.040000000000006</v>
      </c>
      <c r="I203" s="177">
        <v>79.97</v>
      </c>
      <c r="J203" s="150">
        <f t="shared" si="29"/>
        <v>80.504999999999995</v>
      </c>
      <c r="K203" s="177">
        <v>3</v>
      </c>
      <c r="L203" s="147">
        <v>89.58</v>
      </c>
      <c r="M203" s="154">
        <v>85.57</v>
      </c>
      <c r="N203" s="142">
        <f t="shared" si="30"/>
        <v>87.574999999999989</v>
      </c>
      <c r="O203" s="61">
        <v>3</v>
      </c>
    </row>
    <row r="204" spans="1:15" x14ac:dyDescent="0.3">
      <c r="A204" s="446"/>
      <c r="B204" s="443"/>
      <c r="C204" s="452"/>
      <c r="D204" s="136">
        <v>75.047058823529397</v>
      </c>
      <c r="E204" s="173">
        <v>78.683582089552203</v>
      </c>
      <c r="F204" s="148">
        <f t="shared" si="28"/>
        <v>76.8653204565408</v>
      </c>
      <c r="G204" s="174">
        <v>2</v>
      </c>
      <c r="H204" s="155">
        <v>89.94</v>
      </c>
      <c r="I204" s="177">
        <v>81.23</v>
      </c>
      <c r="J204" s="150">
        <f t="shared" si="29"/>
        <v>85.585000000000008</v>
      </c>
      <c r="K204" s="177">
        <v>3</v>
      </c>
      <c r="L204" s="147">
        <v>87.31</v>
      </c>
      <c r="M204" s="154">
        <v>88.78</v>
      </c>
      <c r="N204" s="142">
        <f t="shared" si="30"/>
        <v>88.045000000000002</v>
      </c>
      <c r="O204" s="61">
        <v>3</v>
      </c>
    </row>
    <row r="205" spans="1:15" x14ac:dyDescent="0.3">
      <c r="A205" s="446"/>
      <c r="B205" s="443"/>
      <c r="C205" s="452"/>
      <c r="D205" s="136">
        <v>73.847058823529395</v>
      </c>
      <c r="E205" s="173">
        <v>78.483582089552201</v>
      </c>
      <c r="F205" s="148">
        <f t="shared" si="28"/>
        <v>76.165320456540798</v>
      </c>
      <c r="G205" s="174">
        <v>2</v>
      </c>
      <c r="H205" s="155">
        <v>89.73</v>
      </c>
      <c r="I205" s="177">
        <v>84.69</v>
      </c>
      <c r="J205" s="150">
        <f t="shared" si="29"/>
        <v>87.210000000000008</v>
      </c>
      <c r="K205" s="177">
        <v>3</v>
      </c>
      <c r="L205" s="147">
        <v>89.58</v>
      </c>
      <c r="M205" s="154">
        <v>88.51</v>
      </c>
      <c r="N205" s="142">
        <f t="shared" si="30"/>
        <v>89.045000000000002</v>
      </c>
      <c r="O205" s="61">
        <v>3</v>
      </c>
    </row>
    <row r="206" spans="1:15" x14ac:dyDescent="0.3">
      <c r="A206" s="447"/>
      <c r="B206" s="444"/>
      <c r="C206" s="453"/>
      <c r="D206" s="136">
        <v>73.447058823529403</v>
      </c>
      <c r="E206" s="173">
        <v>79.883582089552206</v>
      </c>
      <c r="F206" s="148">
        <f t="shared" si="28"/>
        <v>76.665320456540798</v>
      </c>
      <c r="G206" s="174">
        <v>2</v>
      </c>
      <c r="H206" s="155">
        <v>86.3</v>
      </c>
      <c r="I206" s="177">
        <v>84.92</v>
      </c>
      <c r="J206" s="150">
        <f t="shared" si="29"/>
        <v>85.61</v>
      </c>
      <c r="K206" s="177">
        <v>3</v>
      </c>
      <c r="L206" s="147">
        <v>84.57</v>
      </c>
      <c r="M206" s="154">
        <v>91.32</v>
      </c>
      <c r="N206" s="142">
        <f t="shared" si="30"/>
        <v>87.944999999999993</v>
      </c>
      <c r="O206" s="61">
        <v>3</v>
      </c>
    </row>
    <row r="207" spans="1:15" x14ac:dyDescent="0.3">
      <c r="A207" s="137"/>
      <c r="B207" s="182"/>
      <c r="C207" s="184"/>
      <c r="D207" s="223">
        <f>AVERAGE(D201:D206)</f>
        <v>74.180392156862737</v>
      </c>
      <c r="E207" s="223">
        <f t="shared" ref="E207:O207" si="38">AVERAGE(E201:E206)</f>
        <v>77.992537313432805</v>
      </c>
      <c r="F207" s="223">
        <f t="shared" si="38"/>
        <v>76.086464735147771</v>
      </c>
      <c r="G207" s="223">
        <f t="shared" si="38"/>
        <v>2</v>
      </c>
      <c r="H207" s="223">
        <f t="shared" si="38"/>
        <v>85.694999999999993</v>
      </c>
      <c r="I207" s="223">
        <f t="shared" si="38"/>
        <v>83.275000000000006</v>
      </c>
      <c r="J207" s="223">
        <f t="shared" si="38"/>
        <v>84.485000000000014</v>
      </c>
      <c r="K207" s="223">
        <f t="shared" si="38"/>
        <v>3</v>
      </c>
      <c r="L207" s="223">
        <f t="shared" si="38"/>
        <v>87.576666666666668</v>
      </c>
      <c r="M207" s="223">
        <f t="shared" si="38"/>
        <v>86.473333333333315</v>
      </c>
      <c r="N207" s="223">
        <f t="shared" si="38"/>
        <v>87.02500000000002</v>
      </c>
      <c r="O207" s="223">
        <f t="shared" si="38"/>
        <v>3</v>
      </c>
    </row>
    <row r="208" spans="1:15" x14ac:dyDescent="0.3">
      <c r="A208" s="445" t="s">
        <v>648</v>
      </c>
      <c r="B208" s="442" t="s">
        <v>590</v>
      </c>
      <c r="C208" s="448" t="s">
        <v>592</v>
      </c>
      <c r="D208" s="128">
        <v>65.611764705882294</v>
      </c>
      <c r="E208" s="150">
        <v>76.689552238806002</v>
      </c>
      <c r="F208" s="148">
        <f t="shared" si="28"/>
        <v>71.150658472344148</v>
      </c>
      <c r="G208" s="152">
        <v>2</v>
      </c>
      <c r="H208" s="147">
        <v>81.14</v>
      </c>
      <c r="I208" s="147">
        <v>83.69</v>
      </c>
      <c r="J208" s="150">
        <f t="shared" si="29"/>
        <v>82.414999999999992</v>
      </c>
      <c r="K208" s="147">
        <v>3</v>
      </c>
      <c r="L208" s="147">
        <v>86.24</v>
      </c>
      <c r="M208" s="151">
        <v>85.84</v>
      </c>
      <c r="N208" s="142">
        <f t="shared" si="30"/>
        <v>86.039999999999992</v>
      </c>
      <c r="O208" s="61">
        <v>3</v>
      </c>
    </row>
    <row r="209" spans="1:15" x14ac:dyDescent="0.3">
      <c r="A209" s="446"/>
      <c r="B209" s="443"/>
      <c r="C209" s="449"/>
      <c r="D209" s="128">
        <v>66.811764705882396</v>
      </c>
      <c r="E209" s="150">
        <v>78.289552238805996</v>
      </c>
      <c r="F209" s="148">
        <f t="shared" si="28"/>
        <v>72.550658472344196</v>
      </c>
      <c r="G209" s="152">
        <v>2</v>
      </c>
      <c r="H209" s="147">
        <v>78.260000000000005</v>
      </c>
      <c r="I209" s="147">
        <v>82.06</v>
      </c>
      <c r="J209" s="150">
        <f t="shared" si="29"/>
        <v>80.16</v>
      </c>
      <c r="K209" s="147">
        <v>3</v>
      </c>
      <c r="L209" s="147">
        <v>86.04</v>
      </c>
      <c r="M209" s="151">
        <v>85.44</v>
      </c>
      <c r="N209" s="142">
        <f t="shared" si="30"/>
        <v>85.740000000000009</v>
      </c>
      <c r="O209" s="61">
        <v>3</v>
      </c>
    </row>
    <row r="210" spans="1:15" x14ac:dyDescent="0.3">
      <c r="A210" s="446"/>
      <c r="B210" s="443"/>
      <c r="C210" s="449"/>
      <c r="D210" s="128">
        <v>66.011764705882399</v>
      </c>
      <c r="E210" s="150">
        <v>77.289552238805996</v>
      </c>
      <c r="F210" s="148">
        <f t="shared" si="28"/>
        <v>71.65065847234419</v>
      </c>
      <c r="G210" s="152">
        <v>2</v>
      </c>
      <c r="H210" s="147">
        <v>81</v>
      </c>
      <c r="I210" s="147">
        <v>84.49</v>
      </c>
      <c r="J210" s="150">
        <f t="shared" si="29"/>
        <v>82.745000000000005</v>
      </c>
      <c r="K210" s="147">
        <v>3</v>
      </c>
      <c r="L210" s="147">
        <v>87.04</v>
      </c>
      <c r="M210" s="151">
        <v>86.64</v>
      </c>
      <c r="N210" s="142">
        <f t="shared" si="30"/>
        <v>86.84</v>
      </c>
      <c r="O210" s="61">
        <v>3</v>
      </c>
    </row>
    <row r="211" spans="1:15" x14ac:dyDescent="0.3">
      <c r="A211" s="446"/>
      <c r="B211" s="443"/>
      <c r="C211" s="449"/>
      <c r="D211" s="128">
        <v>69.694117647058803</v>
      </c>
      <c r="E211" s="150">
        <v>82.077611940298496</v>
      </c>
      <c r="F211" s="148">
        <f t="shared" si="28"/>
        <v>75.88586479367865</v>
      </c>
      <c r="G211" s="152">
        <v>2</v>
      </c>
      <c r="H211" s="147">
        <v>74.09</v>
      </c>
      <c r="I211" s="147">
        <v>82.86</v>
      </c>
      <c r="J211" s="150">
        <f t="shared" si="29"/>
        <v>78.474999999999994</v>
      </c>
      <c r="K211" s="147">
        <v>2</v>
      </c>
      <c r="L211" s="147">
        <v>84.1</v>
      </c>
      <c r="M211" s="151">
        <v>84.1</v>
      </c>
      <c r="N211" s="142">
        <f t="shared" si="30"/>
        <v>84.1</v>
      </c>
      <c r="O211" s="61">
        <v>3</v>
      </c>
    </row>
    <row r="212" spans="1:15" x14ac:dyDescent="0.3">
      <c r="A212" s="446"/>
      <c r="B212" s="443"/>
      <c r="C212" s="449"/>
      <c r="D212" s="128">
        <v>70.294117647058798</v>
      </c>
      <c r="E212" s="150">
        <v>80.677611940298505</v>
      </c>
      <c r="F212" s="148">
        <f t="shared" si="28"/>
        <v>75.485864793678644</v>
      </c>
      <c r="G212" s="152">
        <v>2</v>
      </c>
      <c r="H212" s="147">
        <v>73.94</v>
      </c>
      <c r="I212" s="147">
        <v>84.69</v>
      </c>
      <c r="J212" s="150">
        <f t="shared" si="29"/>
        <v>79.314999999999998</v>
      </c>
      <c r="K212" s="147">
        <v>2</v>
      </c>
      <c r="L212" s="147">
        <v>82.83</v>
      </c>
      <c r="M212" s="151">
        <v>86.84</v>
      </c>
      <c r="N212" s="142">
        <f t="shared" si="30"/>
        <v>84.835000000000008</v>
      </c>
      <c r="O212" s="61">
        <v>3</v>
      </c>
    </row>
    <row r="213" spans="1:15" x14ac:dyDescent="0.3">
      <c r="A213" s="447"/>
      <c r="B213" s="444"/>
      <c r="C213" s="450"/>
      <c r="D213" s="128">
        <v>70.894117647058806</v>
      </c>
      <c r="E213" s="150">
        <v>80.277611940298499</v>
      </c>
      <c r="F213" s="148">
        <f t="shared" si="28"/>
        <v>75.585864793678653</v>
      </c>
      <c r="G213" s="152">
        <v>2</v>
      </c>
      <c r="H213" s="147">
        <v>74.290000000000006</v>
      </c>
      <c r="I213" s="147">
        <v>83.69</v>
      </c>
      <c r="J213" s="150">
        <f t="shared" si="29"/>
        <v>78.990000000000009</v>
      </c>
      <c r="K213" s="147">
        <v>2</v>
      </c>
      <c r="L213" s="147">
        <v>81.56</v>
      </c>
      <c r="M213" s="151">
        <v>84.3</v>
      </c>
      <c r="N213" s="142">
        <f t="shared" si="30"/>
        <v>82.93</v>
      </c>
      <c r="O213" s="61">
        <v>3</v>
      </c>
    </row>
    <row r="214" spans="1:15" x14ac:dyDescent="0.3">
      <c r="A214" s="137"/>
      <c r="B214" s="182"/>
      <c r="C214" s="183"/>
      <c r="D214" s="197">
        <f>AVERAGE(D208:D213)</f>
        <v>68.21960784313724</v>
      </c>
      <c r="E214" s="197">
        <f t="shared" ref="E214:O214" si="39">AVERAGE(E208:E213)</f>
        <v>79.216915422885577</v>
      </c>
      <c r="F214" s="197">
        <f t="shared" si="39"/>
        <v>73.718261633011409</v>
      </c>
      <c r="G214" s="197">
        <f t="shared" si="39"/>
        <v>2</v>
      </c>
      <c r="H214" s="197">
        <f t="shared" si="39"/>
        <v>77.12</v>
      </c>
      <c r="I214" s="197">
        <f t="shared" si="39"/>
        <v>83.58</v>
      </c>
      <c r="J214" s="197">
        <f t="shared" si="39"/>
        <v>80.349999999999994</v>
      </c>
      <c r="K214" s="197">
        <f t="shared" si="39"/>
        <v>2.5</v>
      </c>
      <c r="L214" s="197">
        <f t="shared" si="39"/>
        <v>84.634999999999991</v>
      </c>
      <c r="M214" s="197">
        <f t="shared" si="39"/>
        <v>85.526666666666657</v>
      </c>
      <c r="N214" s="197">
        <f t="shared" si="39"/>
        <v>85.080833333333345</v>
      </c>
      <c r="O214" s="197">
        <f t="shared" si="39"/>
        <v>3</v>
      </c>
    </row>
    <row r="215" spans="1:15" x14ac:dyDescent="0.3">
      <c r="A215" s="445" t="s">
        <v>649</v>
      </c>
      <c r="B215" s="442" t="s">
        <v>590</v>
      </c>
      <c r="C215" s="448" t="s">
        <v>593</v>
      </c>
      <c r="D215" s="128">
        <v>87.188235294117703</v>
      </c>
      <c r="E215" s="150">
        <v>96.605970149253693</v>
      </c>
      <c r="F215" s="148">
        <f t="shared" si="28"/>
        <v>91.897102721685698</v>
      </c>
      <c r="G215" s="152">
        <v>3</v>
      </c>
      <c r="H215" s="147">
        <v>94.59</v>
      </c>
      <c r="I215" s="147">
        <v>96.4</v>
      </c>
      <c r="J215" s="150">
        <f t="shared" si="29"/>
        <v>95.495000000000005</v>
      </c>
      <c r="K215" s="147">
        <v>3</v>
      </c>
      <c r="L215" s="147">
        <v>95.53</v>
      </c>
      <c r="M215" s="151">
        <v>95.13</v>
      </c>
      <c r="N215" s="142">
        <f t="shared" si="30"/>
        <v>95.33</v>
      </c>
      <c r="O215" s="61">
        <v>3</v>
      </c>
    </row>
    <row r="216" spans="1:15" x14ac:dyDescent="0.3">
      <c r="A216" s="446"/>
      <c r="B216" s="443"/>
      <c r="C216" s="449"/>
      <c r="D216" s="128">
        <v>88.388235294117607</v>
      </c>
      <c r="E216" s="150">
        <v>96.805970149253696</v>
      </c>
      <c r="F216" s="148">
        <f t="shared" si="28"/>
        <v>92.597102721685644</v>
      </c>
      <c r="G216" s="152">
        <v>3</v>
      </c>
      <c r="H216" s="147">
        <v>94.59</v>
      </c>
      <c r="I216" s="147">
        <v>96</v>
      </c>
      <c r="J216" s="150">
        <f t="shared" si="29"/>
        <v>95.295000000000002</v>
      </c>
      <c r="K216" s="147">
        <v>3</v>
      </c>
      <c r="L216" s="147">
        <v>91.99</v>
      </c>
      <c r="M216" s="151">
        <v>92.59</v>
      </c>
      <c r="N216" s="142">
        <f t="shared" si="30"/>
        <v>92.289999999999992</v>
      </c>
      <c r="O216" s="61">
        <v>3</v>
      </c>
    </row>
    <row r="217" spans="1:15" x14ac:dyDescent="0.3">
      <c r="A217" s="446"/>
      <c r="B217" s="443"/>
      <c r="C217" s="449"/>
      <c r="D217" s="128">
        <v>88.788235294117698</v>
      </c>
      <c r="E217" s="150">
        <v>97.005970149253699</v>
      </c>
      <c r="F217" s="148">
        <f t="shared" si="28"/>
        <v>92.897102721685698</v>
      </c>
      <c r="G217" s="152">
        <v>3</v>
      </c>
      <c r="H217" s="147">
        <v>94.59</v>
      </c>
      <c r="I217" s="147">
        <v>97.2</v>
      </c>
      <c r="J217" s="150">
        <f t="shared" si="29"/>
        <v>95.89500000000001</v>
      </c>
      <c r="K217" s="147">
        <v>3</v>
      </c>
      <c r="L217" s="147">
        <v>91.72</v>
      </c>
      <c r="M217" s="151">
        <v>90.85</v>
      </c>
      <c r="N217" s="142">
        <f t="shared" si="30"/>
        <v>91.284999999999997</v>
      </c>
      <c r="O217" s="61">
        <v>3</v>
      </c>
    </row>
    <row r="218" spans="1:15" x14ac:dyDescent="0.3">
      <c r="A218" s="446"/>
      <c r="B218" s="443"/>
      <c r="C218" s="449"/>
      <c r="D218" s="128">
        <v>87.411764705882405</v>
      </c>
      <c r="E218" s="150">
        <v>88.041791044776105</v>
      </c>
      <c r="F218" s="148">
        <f t="shared" si="28"/>
        <v>87.726777875329248</v>
      </c>
      <c r="G218" s="152">
        <v>3</v>
      </c>
      <c r="H218" s="147">
        <v>94.79</v>
      </c>
      <c r="I218" s="147">
        <v>94.77</v>
      </c>
      <c r="J218" s="150">
        <f t="shared" si="29"/>
        <v>94.78</v>
      </c>
      <c r="K218" s="147">
        <v>3</v>
      </c>
      <c r="L218" s="147">
        <v>94.06</v>
      </c>
      <c r="M218" s="151">
        <v>89.85</v>
      </c>
      <c r="N218" s="142">
        <f t="shared" si="30"/>
        <v>91.954999999999998</v>
      </c>
      <c r="O218" s="61">
        <v>3</v>
      </c>
    </row>
    <row r="219" spans="1:15" x14ac:dyDescent="0.3">
      <c r="A219" s="446"/>
      <c r="B219" s="443"/>
      <c r="C219" s="449"/>
      <c r="D219" s="128">
        <v>85.811764705882396</v>
      </c>
      <c r="E219" s="150">
        <v>88.641791044776099</v>
      </c>
      <c r="F219" s="148">
        <f t="shared" si="28"/>
        <v>87.226777875329248</v>
      </c>
      <c r="G219" s="152">
        <v>3</v>
      </c>
      <c r="H219" s="147">
        <v>94.38</v>
      </c>
      <c r="I219" s="147">
        <v>97.4</v>
      </c>
      <c r="J219" s="150">
        <f t="shared" si="29"/>
        <v>95.89</v>
      </c>
      <c r="K219" s="147">
        <v>3</v>
      </c>
      <c r="L219" s="147">
        <v>96.13</v>
      </c>
      <c r="M219" s="151">
        <v>94.86</v>
      </c>
      <c r="N219" s="142">
        <f t="shared" si="30"/>
        <v>95.495000000000005</v>
      </c>
      <c r="O219" s="61">
        <v>3</v>
      </c>
    </row>
    <row r="220" spans="1:15" x14ac:dyDescent="0.3">
      <c r="A220" s="447"/>
      <c r="B220" s="444"/>
      <c r="C220" s="450"/>
      <c r="D220" s="128">
        <v>85.211764705882402</v>
      </c>
      <c r="E220" s="150">
        <v>87.641791044776099</v>
      </c>
      <c r="F220" s="148">
        <f t="shared" si="28"/>
        <v>86.42677787532925</v>
      </c>
      <c r="G220" s="152">
        <v>3</v>
      </c>
      <c r="H220" s="147">
        <v>93.18</v>
      </c>
      <c r="I220" s="147">
        <v>96</v>
      </c>
      <c r="J220" s="150">
        <f t="shared" si="29"/>
        <v>94.59</v>
      </c>
      <c r="K220" s="147">
        <v>3</v>
      </c>
      <c r="L220" s="147">
        <v>91.66</v>
      </c>
      <c r="M220" s="151">
        <v>92.86</v>
      </c>
      <c r="N220" s="142">
        <f t="shared" si="30"/>
        <v>92.259999999999991</v>
      </c>
      <c r="O220" s="61">
        <v>3</v>
      </c>
    </row>
    <row r="221" spans="1:15" x14ac:dyDescent="0.3">
      <c r="A221" s="137"/>
      <c r="B221" s="182"/>
      <c r="C221" s="183"/>
      <c r="D221" s="197">
        <f>AVERAGE(D215:D220)</f>
        <v>87.133333333333368</v>
      </c>
      <c r="E221" s="197">
        <f t="shared" ref="E221:O221" si="40">AVERAGE(E215:E220)</f>
        <v>92.457213930348232</v>
      </c>
      <c r="F221" s="197">
        <f t="shared" si="40"/>
        <v>89.7952736318408</v>
      </c>
      <c r="G221" s="197">
        <f t="shared" si="40"/>
        <v>3</v>
      </c>
      <c r="H221" s="197">
        <f t="shared" si="40"/>
        <v>94.353333333333339</v>
      </c>
      <c r="I221" s="197">
        <f t="shared" si="40"/>
        <v>96.295000000000002</v>
      </c>
      <c r="J221" s="197">
        <f t="shared" si="40"/>
        <v>95.32416666666667</v>
      </c>
      <c r="K221" s="197">
        <f t="shared" si="40"/>
        <v>3</v>
      </c>
      <c r="L221" s="197">
        <f t="shared" si="40"/>
        <v>93.515000000000001</v>
      </c>
      <c r="M221" s="197">
        <f t="shared" si="40"/>
        <v>92.69</v>
      </c>
      <c r="N221" s="197">
        <f t="shared" si="40"/>
        <v>93.102500000000006</v>
      </c>
      <c r="O221" s="197">
        <f t="shared" si="40"/>
        <v>3</v>
      </c>
    </row>
    <row r="222" spans="1:15" x14ac:dyDescent="0.3">
      <c r="A222" s="445" t="s">
        <v>650</v>
      </c>
      <c r="B222" s="442" t="s">
        <v>590</v>
      </c>
      <c r="C222" s="448" t="s">
        <v>47</v>
      </c>
      <c r="D222" s="128">
        <v>96.1142857142857</v>
      </c>
      <c r="E222" s="150">
        <v>94.017910447761196</v>
      </c>
      <c r="F222" s="148">
        <f t="shared" si="28"/>
        <v>95.066098081023455</v>
      </c>
      <c r="G222" s="152">
        <v>3</v>
      </c>
      <c r="H222" s="147">
        <v>95.33</v>
      </c>
      <c r="I222" s="147">
        <v>97.8</v>
      </c>
      <c r="J222" s="150">
        <f t="shared" si="29"/>
        <v>96.564999999999998</v>
      </c>
      <c r="K222" s="147">
        <v>3</v>
      </c>
      <c r="L222" s="147">
        <v>98.2</v>
      </c>
      <c r="M222" s="151">
        <v>94.59</v>
      </c>
      <c r="N222" s="142">
        <f t="shared" si="30"/>
        <v>96.39500000000001</v>
      </c>
      <c r="O222" s="61">
        <v>3</v>
      </c>
    </row>
    <row r="223" spans="1:15" x14ac:dyDescent="0.3">
      <c r="A223" s="446"/>
      <c r="B223" s="443"/>
      <c r="C223" s="449"/>
      <c r="D223" s="128">
        <v>95.1142857142857</v>
      </c>
      <c r="E223" s="150">
        <v>93.017910447761196</v>
      </c>
      <c r="F223" s="148">
        <f t="shared" si="28"/>
        <v>94.066098081023455</v>
      </c>
      <c r="G223" s="152">
        <v>3</v>
      </c>
      <c r="H223" s="147">
        <v>95.13</v>
      </c>
      <c r="I223" s="147">
        <v>97.6</v>
      </c>
      <c r="J223" s="150">
        <f t="shared" si="29"/>
        <v>96.364999999999995</v>
      </c>
      <c r="K223" s="147">
        <v>3</v>
      </c>
      <c r="L223" s="147">
        <v>97.8</v>
      </c>
      <c r="M223" s="151">
        <v>93.99</v>
      </c>
      <c r="N223" s="142">
        <f t="shared" si="30"/>
        <v>95.894999999999996</v>
      </c>
      <c r="O223" s="61">
        <v>3</v>
      </c>
    </row>
    <row r="224" spans="1:15" x14ac:dyDescent="0.3">
      <c r="A224" s="446"/>
      <c r="B224" s="443"/>
      <c r="C224" s="449"/>
      <c r="D224" s="128">
        <v>94.714285714285694</v>
      </c>
      <c r="E224" s="150">
        <v>94.217910447761199</v>
      </c>
      <c r="F224" s="148">
        <f t="shared" si="28"/>
        <v>94.466098081023446</v>
      </c>
      <c r="G224" s="152">
        <v>3</v>
      </c>
      <c r="H224" s="147">
        <v>94.93</v>
      </c>
      <c r="I224" s="147">
        <v>97.8</v>
      </c>
      <c r="J224" s="150">
        <f t="shared" si="29"/>
        <v>96.365000000000009</v>
      </c>
      <c r="K224" s="147">
        <v>3</v>
      </c>
      <c r="L224" s="147">
        <v>98</v>
      </c>
      <c r="M224" s="151">
        <v>92.52</v>
      </c>
      <c r="N224" s="142">
        <f t="shared" si="30"/>
        <v>95.259999999999991</v>
      </c>
      <c r="O224" s="61">
        <v>3</v>
      </c>
    </row>
    <row r="225" spans="1:15" x14ac:dyDescent="0.3">
      <c r="A225" s="446"/>
      <c r="B225" s="443"/>
      <c r="C225" s="449"/>
      <c r="D225" s="128">
        <v>95.714285714285694</v>
      </c>
      <c r="E225" s="150">
        <v>92.817910447761193</v>
      </c>
      <c r="F225" s="148">
        <f t="shared" si="28"/>
        <v>94.266098081023443</v>
      </c>
      <c r="G225" s="152">
        <v>3</v>
      </c>
      <c r="H225" s="147">
        <v>95.33</v>
      </c>
      <c r="I225" s="147">
        <v>97.8</v>
      </c>
      <c r="J225" s="150">
        <f t="shared" si="29"/>
        <v>96.564999999999998</v>
      </c>
      <c r="K225" s="147">
        <v>3</v>
      </c>
      <c r="L225" s="147">
        <v>98.4</v>
      </c>
      <c r="M225" s="151">
        <v>93.52</v>
      </c>
      <c r="N225" s="142">
        <f t="shared" si="30"/>
        <v>95.960000000000008</v>
      </c>
      <c r="O225" s="61">
        <v>3</v>
      </c>
    </row>
    <row r="226" spans="1:15" x14ac:dyDescent="0.3">
      <c r="A226" s="447"/>
      <c r="B226" s="444"/>
      <c r="C226" s="450"/>
      <c r="D226" s="128">
        <v>95.514285714285705</v>
      </c>
      <c r="E226" s="150">
        <v>92.217910447761199</v>
      </c>
      <c r="F226" s="148">
        <f t="shared" si="28"/>
        <v>93.866098081023452</v>
      </c>
      <c r="G226" s="152">
        <v>3</v>
      </c>
      <c r="H226" s="147">
        <v>94.73</v>
      </c>
      <c r="I226" s="147">
        <v>97.4</v>
      </c>
      <c r="J226" s="150">
        <f t="shared" si="29"/>
        <v>96.064999999999998</v>
      </c>
      <c r="K226" s="147">
        <v>3</v>
      </c>
      <c r="L226" s="147">
        <v>98</v>
      </c>
      <c r="M226" s="151">
        <v>92.52</v>
      </c>
      <c r="N226" s="142">
        <f t="shared" si="30"/>
        <v>95.259999999999991</v>
      </c>
      <c r="O226" s="61">
        <v>3</v>
      </c>
    </row>
    <row r="227" spans="1:15" x14ac:dyDescent="0.3">
      <c r="A227" s="137"/>
      <c r="B227" s="182"/>
      <c r="C227" s="183"/>
      <c r="D227" s="197">
        <f>AVERAGE(D222:D226)</f>
        <v>95.434285714285693</v>
      </c>
      <c r="E227" s="197">
        <f t="shared" ref="E227:O227" si="41">AVERAGE(E222:E226)</f>
        <v>93.257910447761191</v>
      </c>
      <c r="F227" s="197">
        <f t="shared" si="41"/>
        <v>94.346098081023456</v>
      </c>
      <c r="G227" s="197">
        <f t="shared" si="41"/>
        <v>3</v>
      </c>
      <c r="H227" s="197">
        <f t="shared" si="41"/>
        <v>95.09</v>
      </c>
      <c r="I227" s="197">
        <f t="shared" si="41"/>
        <v>97.679999999999993</v>
      </c>
      <c r="J227" s="197">
        <f t="shared" si="41"/>
        <v>96.385000000000005</v>
      </c>
      <c r="K227" s="197">
        <f t="shared" si="41"/>
        <v>3</v>
      </c>
      <c r="L227" s="197">
        <f t="shared" si="41"/>
        <v>98.08</v>
      </c>
      <c r="M227" s="197">
        <f t="shared" si="41"/>
        <v>93.427999999999983</v>
      </c>
      <c r="N227" s="197">
        <f t="shared" si="41"/>
        <v>95.753999999999991</v>
      </c>
      <c r="O227" s="197">
        <f t="shared" si="41"/>
        <v>3</v>
      </c>
    </row>
    <row r="228" spans="1:15" x14ac:dyDescent="0.3">
      <c r="A228" s="445" t="s">
        <v>651</v>
      </c>
      <c r="B228" s="442" t="s">
        <v>590</v>
      </c>
      <c r="C228" s="448" t="s">
        <v>48</v>
      </c>
      <c r="D228" s="128">
        <v>95.223529411764702</v>
      </c>
      <c r="E228" s="150">
        <v>93.417910447761201</v>
      </c>
      <c r="F228" s="148">
        <f t="shared" si="28"/>
        <v>94.320719929762959</v>
      </c>
      <c r="G228" s="152">
        <v>3</v>
      </c>
      <c r="H228" s="153">
        <v>97.8</v>
      </c>
      <c r="I228" s="147">
        <v>96.37</v>
      </c>
      <c r="J228" s="150">
        <f t="shared" si="29"/>
        <v>97.085000000000008</v>
      </c>
      <c r="K228" s="147">
        <v>3</v>
      </c>
      <c r="L228" s="147">
        <v>94.59</v>
      </c>
      <c r="M228" s="156">
        <v>97.33</v>
      </c>
      <c r="N228" s="142">
        <f t="shared" si="30"/>
        <v>95.960000000000008</v>
      </c>
      <c r="O228" s="61">
        <v>3</v>
      </c>
    </row>
    <row r="229" spans="1:15" x14ac:dyDescent="0.3">
      <c r="A229" s="446"/>
      <c r="B229" s="443"/>
      <c r="C229" s="449"/>
      <c r="D229" s="128">
        <v>94.623529411764693</v>
      </c>
      <c r="E229" s="150">
        <v>93.217910447761199</v>
      </c>
      <c r="F229" s="148">
        <f t="shared" si="28"/>
        <v>93.920719929762953</v>
      </c>
      <c r="G229" s="152">
        <v>3</v>
      </c>
      <c r="H229" s="153">
        <v>97.8</v>
      </c>
      <c r="I229" s="147">
        <v>93.71</v>
      </c>
      <c r="J229" s="150">
        <f t="shared" si="29"/>
        <v>95.754999999999995</v>
      </c>
      <c r="K229" s="147">
        <v>3</v>
      </c>
      <c r="L229" s="147">
        <v>94.39</v>
      </c>
      <c r="M229" s="156">
        <v>96.33</v>
      </c>
      <c r="N229" s="142">
        <f t="shared" si="30"/>
        <v>95.36</v>
      </c>
      <c r="O229" s="61">
        <v>3</v>
      </c>
    </row>
    <row r="230" spans="1:15" x14ac:dyDescent="0.3">
      <c r="A230" s="446"/>
      <c r="B230" s="443"/>
      <c r="C230" s="449"/>
      <c r="D230" s="128">
        <v>95.423529411764704</v>
      </c>
      <c r="E230" s="150">
        <v>93.017910447761196</v>
      </c>
      <c r="F230" s="148">
        <f t="shared" si="28"/>
        <v>94.22071992976295</v>
      </c>
      <c r="G230" s="152">
        <v>3</v>
      </c>
      <c r="H230" s="153">
        <v>97.4</v>
      </c>
      <c r="I230" s="147">
        <v>96.37</v>
      </c>
      <c r="J230" s="150">
        <f t="shared" si="29"/>
        <v>96.885000000000005</v>
      </c>
      <c r="K230" s="147">
        <v>3</v>
      </c>
      <c r="L230" s="147">
        <v>93.59</v>
      </c>
      <c r="M230" s="156">
        <v>96.33</v>
      </c>
      <c r="N230" s="142">
        <f t="shared" si="30"/>
        <v>94.960000000000008</v>
      </c>
      <c r="O230" s="61">
        <v>3</v>
      </c>
    </row>
    <row r="231" spans="1:15" x14ac:dyDescent="0.3">
      <c r="A231" s="446"/>
      <c r="B231" s="443"/>
      <c r="C231" s="449"/>
      <c r="D231" s="128">
        <v>96.223529411764702</v>
      </c>
      <c r="E231" s="150">
        <v>92.217910447761199</v>
      </c>
      <c r="F231" s="148">
        <f t="shared" si="28"/>
        <v>94.22071992976295</v>
      </c>
      <c r="G231" s="152">
        <v>3</v>
      </c>
      <c r="H231" s="153">
        <v>97.8</v>
      </c>
      <c r="I231" s="147">
        <v>94.31</v>
      </c>
      <c r="J231" s="150">
        <f t="shared" si="29"/>
        <v>96.055000000000007</v>
      </c>
      <c r="K231" s="147">
        <v>3</v>
      </c>
      <c r="L231" s="147">
        <v>93.99</v>
      </c>
      <c r="M231" s="156">
        <v>96.73</v>
      </c>
      <c r="N231" s="142">
        <f t="shared" si="30"/>
        <v>95.36</v>
      </c>
      <c r="O231" s="61">
        <v>3</v>
      </c>
    </row>
    <row r="232" spans="1:15" x14ac:dyDescent="0.3">
      <c r="A232" s="447"/>
      <c r="B232" s="444"/>
      <c r="C232" s="450"/>
      <c r="D232" s="139">
        <v>95.023529411764699</v>
      </c>
      <c r="E232" s="148">
        <v>92.617910447761204</v>
      </c>
      <c r="F232" s="148">
        <f t="shared" ref="F232:F306" si="42">AVERAGE(D232:E232)</f>
        <v>93.820719929762959</v>
      </c>
      <c r="G232" s="149">
        <v>3</v>
      </c>
      <c r="H232" s="175">
        <v>97.2</v>
      </c>
      <c r="I232" s="147">
        <v>94.94</v>
      </c>
      <c r="J232" s="150">
        <f t="shared" ref="J232:J306" si="43">AVERAGE(H232:I232)</f>
        <v>96.07</v>
      </c>
      <c r="K232" s="147">
        <v>3</v>
      </c>
      <c r="L232" s="147">
        <v>93.99</v>
      </c>
      <c r="M232" s="158">
        <v>96.53</v>
      </c>
      <c r="N232" s="142">
        <f t="shared" ref="N232:N306" si="44">AVERAGE(L232:M232)</f>
        <v>95.259999999999991</v>
      </c>
      <c r="O232" s="61">
        <v>3</v>
      </c>
    </row>
    <row r="233" spans="1:15" x14ac:dyDescent="0.3">
      <c r="A233" s="137"/>
      <c r="B233" s="182"/>
      <c r="C233" s="183"/>
      <c r="D233" s="224">
        <f>AVERAGE(D228:D232)</f>
        <v>95.3035294117647</v>
      </c>
      <c r="E233" s="224">
        <f t="shared" ref="E233:O233" si="45">AVERAGE(E228:E232)</f>
        <v>92.897910447761205</v>
      </c>
      <c r="F233" s="224">
        <f t="shared" si="45"/>
        <v>94.10071992976296</v>
      </c>
      <c r="G233" s="224">
        <f t="shared" si="45"/>
        <v>3</v>
      </c>
      <c r="H233" s="224">
        <f t="shared" si="45"/>
        <v>97.6</v>
      </c>
      <c r="I233" s="224">
        <f t="shared" si="45"/>
        <v>95.14</v>
      </c>
      <c r="J233" s="224">
        <f t="shared" si="45"/>
        <v>96.37</v>
      </c>
      <c r="K233" s="224">
        <f t="shared" si="45"/>
        <v>3</v>
      </c>
      <c r="L233" s="224">
        <f t="shared" si="45"/>
        <v>94.110000000000014</v>
      </c>
      <c r="M233" s="224">
        <f t="shared" si="45"/>
        <v>96.65</v>
      </c>
      <c r="N233" s="224">
        <f t="shared" si="45"/>
        <v>95.38</v>
      </c>
      <c r="O233" s="224">
        <f t="shared" si="45"/>
        <v>3</v>
      </c>
    </row>
    <row r="234" spans="1:15" x14ac:dyDescent="0.3">
      <c r="A234" s="445" t="s">
        <v>652</v>
      </c>
      <c r="B234" s="442" t="s">
        <v>594</v>
      </c>
      <c r="C234" s="448" t="s">
        <v>595</v>
      </c>
      <c r="D234" s="128">
        <v>83.258823529411799</v>
      </c>
      <c r="E234" s="150">
        <v>91.717647058823502</v>
      </c>
      <c r="F234" s="148">
        <f t="shared" si="42"/>
        <v>87.488235294117658</v>
      </c>
      <c r="G234" s="152">
        <v>3</v>
      </c>
      <c r="H234" s="147">
        <v>87.72</v>
      </c>
      <c r="I234" s="147">
        <v>89.85</v>
      </c>
      <c r="J234" s="150">
        <f t="shared" si="43"/>
        <v>88.784999999999997</v>
      </c>
      <c r="K234" s="147">
        <v>3</v>
      </c>
      <c r="L234" s="147">
        <v>82.77</v>
      </c>
      <c r="M234" s="151">
        <v>90.18</v>
      </c>
      <c r="N234" s="142">
        <f t="shared" si="44"/>
        <v>86.474999999999994</v>
      </c>
      <c r="O234" s="61">
        <v>3</v>
      </c>
    </row>
    <row r="235" spans="1:15" x14ac:dyDescent="0.3">
      <c r="A235" s="446"/>
      <c r="B235" s="443"/>
      <c r="C235" s="449"/>
      <c r="D235" s="128">
        <v>82.658823529411805</v>
      </c>
      <c r="E235" s="150">
        <v>91.917647058823505</v>
      </c>
      <c r="F235" s="148">
        <f t="shared" si="42"/>
        <v>87.288235294117655</v>
      </c>
      <c r="G235" s="152">
        <v>3</v>
      </c>
      <c r="H235" s="147">
        <v>88.33</v>
      </c>
      <c r="I235" s="147">
        <v>89.05</v>
      </c>
      <c r="J235" s="150">
        <f t="shared" si="43"/>
        <v>88.69</v>
      </c>
      <c r="K235" s="147">
        <v>3</v>
      </c>
      <c r="L235" s="147">
        <v>81.7</v>
      </c>
      <c r="M235" s="151">
        <v>90.45</v>
      </c>
      <c r="N235" s="142">
        <f t="shared" si="44"/>
        <v>86.075000000000003</v>
      </c>
      <c r="O235" s="61">
        <v>3</v>
      </c>
    </row>
    <row r="236" spans="1:15" x14ac:dyDescent="0.3">
      <c r="A236" s="446"/>
      <c r="B236" s="443"/>
      <c r="C236" s="449"/>
      <c r="D236" s="128">
        <v>83.858823529411794</v>
      </c>
      <c r="E236" s="150">
        <v>90.917647058823505</v>
      </c>
      <c r="F236" s="148">
        <f t="shared" si="42"/>
        <v>87.388235294117649</v>
      </c>
      <c r="G236" s="152">
        <v>3</v>
      </c>
      <c r="H236" s="147">
        <v>91.34</v>
      </c>
      <c r="I236" s="147">
        <v>92.08</v>
      </c>
      <c r="J236" s="150">
        <f t="shared" si="43"/>
        <v>91.710000000000008</v>
      </c>
      <c r="K236" s="147">
        <v>3</v>
      </c>
      <c r="L236" s="147">
        <v>80.099999999999994</v>
      </c>
      <c r="M236" s="151">
        <v>90.05</v>
      </c>
      <c r="N236" s="142">
        <f t="shared" si="44"/>
        <v>85.074999999999989</v>
      </c>
      <c r="O236" s="61">
        <v>3</v>
      </c>
    </row>
    <row r="237" spans="1:15" x14ac:dyDescent="0.3">
      <c r="A237" s="446"/>
      <c r="B237" s="443"/>
      <c r="C237" s="449"/>
      <c r="D237" s="128">
        <v>84.858823529411794</v>
      </c>
      <c r="E237" s="150">
        <v>85.058823529411796</v>
      </c>
      <c r="F237" s="148">
        <f t="shared" si="42"/>
        <v>84.958823529411802</v>
      </c>
      <c r="G237" s="152">
        <v>3</v>
      </c>
      <c r="H237" s="147">
        <v>84.89</v>
      </c>
      <c r="I237" s="147">
        <v>86.78</v>
      </c>
      <c r="J237" s="150">
        <f t="shared" si="43"/>
        <v>85.835000000000008</v>
      </c>
      <c r="K237" s="147">
        <v>3</v>
      </c>
      <c r="L237" s="147">
        <v>81.77</v>
      </c>
      <c r="M237" s="151">
        <v>87.11</v>
      </c>
      <c r="N237" s="142">
        <f t="shared" si="44"/>
        <v>84.44</v>
      </c>
      <c r="O237" s="61">
        <v>3</v>
      </c>
    </row>
    <row r="238" spans="1:15" x14ac:dyDescent="0.3">
      <c r="A238" s="446"/>
      <c r="B238" s="443"/>
      <c r="C238" s="449"/>
      <c r="D238" s="128">
        <v>84.258823529411799</v>
      </c>
      <c r="E238" s="150">
        <v>84.458823529411802</v>
      </c>
      <c r="F238" s="148">
        <f t="shared" si="42"/>
        <v>84.358823529411808</v>
      </c>
      <c r="G238" s="152">
        <v>3</v>
      </c>
      <c r="H238" s="147">
        <v>87.7</v>
      </c>
      <c r="I238" s="147">
        <v>87.35</v>
      </c>
      <c r="J238" s="150">
        <f t="shared" si="43"/>
        <v>87.525000000000006</v>
      </c>
      <c r="K238" s="147">
        <v>3</v>
      </c>
      <c r="L238" s="147">
        <v>79.3</v>
      </c>
      <c r="M238" s="151">
        <v>85.71</v>
      </c>
      <c r="N238" s="142">
        <f t="shared" si="44"/>
        <v>82.504999999999995</v>
      </c>
      <c r="O238" s="61">
        <v>3</v>
      </c>
    </row>
    <row r="239" spans="1:15" x14ac:dyDescent="0.3">
      <c r="A239" s="447"/>
      <c r="B239" s="444"/>
      <c r="C239" s="450"/>
      <c r="D239" s="128">
        <v>84.058823529411796</v>
      </c>
      <c r="E239" s="150">
        <v>83.258823529411799</v>
      </c>
      <c r="F239" s="148">
        <f t="shared" si="42"/>
        <v>83.658823529411791</v>
      </c>
      <c r="G239" s="152">
        <v>3</v>
      </c>
      <c r="H239" s="147">
        <v>84.89</v>
      </c>
      <c r="I239" s="147">
        <v>87.18</v>
      </c>
      <c r="J239" s="150">
        <f t="shared" si="43"/>
        <v>86.034999999999997</v>
      </c>
      <c r="K239" s="147">
        <v>3</v>
      </c>
      <c r="L239" s="147">
        <v>81.44</v>
      </c>
      <c r="M239" s="151">
        <v>85.71</v>
      </c>
      <c r="N239" s="142">
        <f t="shared" si="44"/>
        <v>83.574999999999989</v>
      </c>
      <c r="O239" s="61">
        <v>3</v>
      </c>
    </row>
    <row r="240" spans="1:15" x14ac:dyDescent="0.3">
      <c r="A240" s="137"/>
      <c r="B240" s="182"/>
      <c r="C240" s="183"/>
      <c r="D240" s="197">
        <f>AVERAGE(D234:D239)</f>
        <v>83.825490196078462</v>
      </c>
      <c r="E240" s="197">
        <f t="shared" ref="E240:O240" si="46">AVERAGE(E234:E239)</f>
        <v>87.888235294117635</v>
      </c>
      <c r="F240" s="197">
        <f t="shared" si="46"/>
        <v>85.856862745098056</v>
      </c>
      <c r="G240" s="197">
        <f t="shared" si="46"/>
        <v>3</v>
      </c>
      <c r="H240" s="197">
        <f t="shared" si="46"/>
        <v>87.478333333333339</v>
      </c>
      <c r="I240" s="197">
        <f t="shared" si="46"/>
        <v>88.714999999999989</v>
      </c>
      <c r="J240" s="197">
        <f t="shared" si="46"/>
        <v>88.09666666666665</v>
      </c>
      <c r="K240" s="197">
        <f t="shared" si="46"/>
        <v>3</v>
      </c>
      <c r="L240" s="197">
        <f t="shared" si="46"/>
        <v>81.179999999999993</v>
      </c>
      <c r="M240" s="197">
        <f t="shared" si="46"/>
        <v>88.201666666666668</v>
      </c>
      <c r="N240" s="197">
        <f t="shared" si="46"/>
        <v>84.69083333333333</v>
      </c>
      <c r="O240" s="197">
        <f t="shared" si="46"/>
        <v>3</v>
      </c>
    </row>
    <row r="241" spans="1:15" x14ac:dyDescent="0.3">
      <c r="A241" s="445" t="s">
        <v>653</v>
      </c>
      <c r="B241" s="442" t="s">
        <v>594</v>
      </c>
      <c r="C241" s="448" t="s">
        <v>596</v>
      </c>
      <c r="D241" s="128">
        <v>90.364705882352993</v>
      </c>
      <c r="E241" s="150">
        <v>88.9882352941177</v>
      </c>
      <c r="F241" s="148">
        <f t="shared" si="42"/>
        <v>89.676470588235347</v>
      </c>
      <c r="G241" s="152">
        <v>3</v>
      </c>
      <c r="H241" s="155">
        <v>87.18</v>
      </c>
      <c r="I241" s="147">
        <v>95.57</v>
      </c>
      <c r="J241" s="150">
        <f t="shared" si="43"/>
        <v>91.375</v>
      </c>
      <c r="K241" s="147">
        <v>3</v>
      </c>
      <c r="L241" s="147">
        <v>94.59</v>
      </c>
      <c r="M241" s="151">
        <v>94.86</v>
      </c>
      <c r="N241" s="142">
        <f t="shared" si="44"/>
        <v>94.724999999999994</v>
      </c>
      <c r="O241" s="61">
        <v>3</v>
      </c>
    </row>
    <row r="242" spans="1:15" x14ac:dyDescent="0.3">
      <c r="A242" s="446"/>
      <c r="B242" s="443"/>
      <c r="C242" s="449"/>
      <c r="D242" s="128">
        <v>89.964705882352902</v>
      </c>
      <c r="E242" s="150">
        <v>88.588235294117695</v>
      </c>
      <c r="F242" s="148">
        <f t="shared" si="42"/>
        <v>89.276470588235298</v>
      </c>
      <c r="G242" s="152">
        <v>3</v>
      </c>
      <c r="H242" s="155">
        <v>87.05</v>
      </c>
      <c r="I242" s="147">
        <v>92.54</v>
      </c>
      <c r="J242" s="150">
        <f t="shared" si="43"/>
        <v>89.795000000000002</v>
      </c>
      <c r="K242" s="147">
        <v>3</v>
      </c>
      <c r="L242" s="147">
        <v>94.59</v>
      </c>
      <c r="M242" s="151">
        <v>94.06</v>
      </c>
      <c r="N242" s="142">
        <f t="shared" si="44"/>
        <v>94.325000000000003</v>
      </c>
      <c r="O242" s="61">
        <v>3</v>
      </c>
    </row>
    <row r="243" spans="1:15" x14ac:dyDescent="0.3">
      <c r="A243" s="446"/>
      <c r="B243" s="443"/>
      <c r="C243" s="449"/>
      <c r="D243" s="128">
        <v>89.164705882352905</v>
      </c>
      <c r="E243" s="150">
        <v>88.388235294117607</v>
      </c>
      <c r="F243" s="148">
        <f t="shared" si="42"/>
        <v>88.776470588235256</v>
      </c>
      <c r="G243" s="152">
        <v>3</v>
      </c>
      <c r="H243" s="155">
        <v>86.05</v>
      </c>
      <c r="I243" s="147">
        <v>94.97</v>
      </c>
      <c r="J243" s="150">
        <f t="shared" si="43"/>
        <v>90.509999999999991</v>
      </c>
      <c r="K243" s="147">
        <v>3</v>
      </c>
      <c r="L243" s="147">
        <v>95.59</v>
      </c>
      <c r="M243" s="151">
        <v>90.92</v>
      </c>
      <c r="N243" s="142">
        <f t="shared" si="44"/>
        <v>93.254999999999995</v>
      </c>
      <c r="O243" s="61">
        <v>3</v>
      </c>
    </row>
    <row r="244" spans="1:15" x14ac:dyDescent="0.3">
      <c r="A244" s="446"/>
      <c r="B244" s="443"/>
      <c r="C244" s="449"/>
      <c r="D244" s="128">
        <v>88.388235294117607</v>
      </c>
      <c r="E244" s="150">
        <v>92.694117647058803</v>
      </c>
      <c r="F244" s="148">
        <f t="shared" si="42"/>
        <v>90.541176470588198</v>
      </c>
      <c r="G244" s="152">
        <v>3</v>
      </c>
      <c r="H244" s="155">
        <v>87.72</v>
      </c>
      <c r="I244" s="147">
        <v>93.54</v>
      </c>
      <c r="J244" s="150">
        <f t="shared" si="43"/>
        <v>90.63</v>
      </c>
      <c r="K244" s="147">
        <v>3</v>
      </c>
      <c r="L244" s="147">
        <v>94.79</v>
      </c>
      <c r="M244" s="151">
        <v>91.79</v>
      </c>
      <c r="N244" s="142">
        <f t="shared" si="44"/>
        <v>93.29</v>
      </c>
      <c r="O244" s="61">
        <v>3</v>
      </c>
    </row>
    <row r="245" spans="1:15" x14ac:dyDescent="0.3">
      <c r="A245" s="446"/>
      <c r="B245" s="443"/>
      <c r="C245" s="449"/>
      <c r="D245" s="128">
        <v>89.388235294117607</v>
      </c>
      <c r="E245" s="150">
        <v>92.094117647058795</v>
      </c>
      <c r="F245" s="148">
        <f t="shared" si="42"/>
        <v>90.741176470588201</v>
      </c>
      <c r="G245" s="152">
        <v>3</v>
      </c>
      <c r="H245" s="155">
        <v>82.04</v>
      </c>
      <c r="I245" s="147">
        <v>94.74</v>
      </c>
      <c r="J245" s="150">
        <f t="shared" si="43"/>
        <v>88.39</v>
      </c>
      <c r="K245" s="147">
        <v>3</v>
      </c>
      <c r="L245" s="147">
        <v>94.38</v>
      </c>
      <c r="M245" s="151">
        <v>93.86</v>
      </c>
      <c r="N245" s="142">
        <f t="shared" si="44"/>
        <v>94.12</v>
      </c>
      <c r="O245" s="61">
        <v>3</v>
      </c>
    </row>
    <row r="246" spans="1:15" x14ac:dyDescent="0.3">
      <c r="A246" s="447"/>
      <c r="B246" s="444"/>
      <c r="C246" s="450"/>
      <c r="D246" s="128">
        <v>87.588235294117695</v>
      </c>
      <c r="E246" s="150">
        <v>92.894117647058806</v>
      </c>
      <c r="F246" s="148">
        <f t="shared" si="42"/>
        <v>90.241176470588243</v>
      </c>
      <c r="G246" s="152">
        <v>3</v>
      </c>
      <c r="H246" s="155">
        <v>82.04</v>
      </c>
      <c r="I246" s="147">
        <v>92.31</v>
      </c>
      <c r="J246" s="150">
        <f t="shared" si="43"/>
        <v>87.175000000000011</v>
      </c>
      <c r="K246" s="147">
        <v>3</v>
      </c>
      <c r="L246" s="147">
        <v>93.18</v>
      </c>
      <c r="M246" s="151">
        <v>93.46</v>
      </c>
      <c r="N246" s="142">
        <f t="shared" si="44"/>
        <v>93.32</v>
      </c>
      <c r="O246" s="61">
        <v>3</v>
      </c>
    </row>
    <row r="247" spans="1:15" x14ac:dyDescent="0.3">
      <c r="A247" s="137"/>
      <c r="B247" s="182"/>
      <c r="C247" s="184"/>
      <c r="D247" s="197">
        <f>AVERAGE(D241:D246)</f>
        <v>89.143137254901958</v>
      </c>
      <c r="E247" s="197">
        <f t="shared" ref="E247:O247" si="47">AVERAGE(E241:E246)</f>
        <v>90.607843137254903</v>
      </c>
      <c r="F247" s="197">
        <f t="shared" si="47"/>
        <v>89.875490196078431</v>
      </c>
      <c r="G247" s="197">
        <f t="shared" si="47"/>
        <v>3</v>
      </c>
      <c r="H247" s="197">
        <f t="shared" si="47"/>
        <v>85.346666666666678</v>
      </c>
      <c r="I247" s="197">
        <f t="shared" si="47"/>
        <v>93.945000000000007</v>
      </c>
      <c r="J247" s="197">
        <f t="shared" si="47"/>
        <v>89.645833333333329</v>
      </c>
      <c r="K247" s="197">
        <f t="shared" si="47"/>
        <v>3</v>
      </c>
      <c r="L247" s="197">
        <f t="shared" si="47"/>
        <v>94.52</v>
      </c>
      <c r="M247" s="197">
        <f t="shared" si="47"/>
        <v>93.158333333333346</v>
      </c>
      <c r="N247" s="197">
        <f t="shared" si="47"/>
        <v>93.839166666666685</v>
      </c>
      <c r="O247" s="197">
        <f t="shared" si="47"/>
        <v>3</v>
      </c>
    </row>
    <row r="248" spans="1:15" x14ac:dyDescent="0.3">
      <c r="A248" s="445" t="s">
        <v>654</v>
      </c>
      <c r="B248" s="442" t="s">
        <v>594</v>
      </c>
      <c r="C248" s="451" t="s">
        <v>597</v>
      </c>
      <c r="D248" s="128">
        <v>80.552941176470597</v>
      </c>
      <c r="E248" s="150">
        <v>85.058823529411796</v>
      </c>
      <c r="F248" s="148">
        <f t="shared" si="42"/>
        <v>82.805882352941197</v>
      </c>
      <c r="G248" s="152">
        <v>3</v>
      </c>
      <c r="H248" s="147">
        <v>85.95</v>
      </c>
      <c r="I248" s="147">
        <v>88.42</v>
      </c>
      <c r="J248" s="150">
        <f t="shared" si="43"/>
        <v>87.185000000000002</v>
      </c>
      <c r="K248" s="147">
        <v>3</v>
      </c>
      <c r="L248" s="147">
        <v>83.44</v>
      </c>
      <c r="M248" s="151">
        <v>91.45</v>
      </c>
      <c r="N248" s="142">
        <f t="shared" si="44"/>
        <v>87.444999999999993</v>
      </c>
      <c r="O248" s="61">
        <v>3</v>
      </c>
    </row>
    <row r="249" spans="1:15" x14ac:dyDescent="0.3">
      <c r="A249" s="446"/>
      <c r="B249" s="443"/>
      <c r="C249" s="452"/>
      <c r="D249" s="128">
        <v>80.152941176470605</v>
      </c>
      <c r="E249" s="150">
        <v>84.658823529411805</v>
      </c>
      <c r="F249" s="148">
        <f t="shared" si="42"/>
        <v>82.405882352941205</v>
      </c>
      <c r="G249" s="152">
        <v>3</v>
      </c>
      <c r="H249" s="147">
        <v>85.35</v>
      </c>
      <c r="I249" s="147">
        <v>87.82</v>
      </c>
      <c r="J249" s="150">
        <f t="shared" si="43"/>
        <v>86.584999999999994</v>
      </c>
      <c r="K249" s="147">
        <v>3</v>
      </c>
      <c r="L249" s="147">
        <v>83.24</v>
      </c>
      <c r="M249" s="151">
        <v>91.45</v>
      </c>
      <c r="N249" s="142">
        <f t="shared" si="44"/>
        <v>87.344999999999999</v>
      </c>
      <c r="O249" s="61">
        <v>3</v>
      </c>
    </row>
    <row r="250" spans="1:15" x14ac:dyDescent="0.3">
      <c r="A250" s="446"/>
      <c r="B250" s="443"/>
      <c r="C250" s="452"/>
      <c r="D250" s="128">
        <v>79.952941176470603</v>
      </c>
      <c r="E250" s="150">
        <v>83.658823529411805</v>
      </c>
      <c r="F250" s="148">
        <f t="shared" si="42"/>
        <v>81.805882352941211</v>
      </c>
      <c r="G250" s="152">
        <v>3</v>
      </c>
      <c r="H250" s="147">
        <v>86.15</v>
      </c>
      <c r="I250" s="147">
        <v>88.62</v>
      </c>
      <c r="J250" s="150">
        <f t="shared" si="43"/>
        <v>87.385000000000005</v>
      </c>
      <c r="K250" s="147">
        <v>3</v>
      </c>
      <c r="L250" s="147">
        <v>77.900000000000006</v>
      </c>
      <c r="M250" s="151">
        <v>90.65</v>
      </c>
      <c r="N250" s="142">
        <f t="shared" si="44"/>
        <v>84.275000000000006</v>
      </c>
      <c r="O250" s="61">
        <v>3</v>
      </c>
    </row>
    <row r="251" spans="1:15" x14ac:dyDescent="0.3">
      <c r="A251" s="446"/>
      <c r="B251" s="443"/>
      <c r="C251" s="452"/>
      <c r="D251" s="128">
        <v>61.929411764705897</v>
      </c>
      <c r="E251" s="150">
        <v>79.552941176470597</v>
      </c>
      <c r="F251" s="148">
        <f t="shared" si="42"/>
        <v>70.741176470588243</v>
      </c>
      <c r="G251" s="152">
        <v>2</v>
      </c>
      <c r="H251" s="147">
        <v>86.35</v>
      </c>
      <c r="I251" s="147">
        <v>92.51</v>
      </c>
      <c r="J251" s="150">
        <f t="shared" si="43"/>
        <v>89.43</v>
      </c>
      <c r="K251" s="147">
        <v>3</v>
      </c>
      <c r="L251" s="147">
        <v>80.17</v>
      </c>
      <c r="M251" s="151">
        <v>89.85</v>
      </c>
      <c r="N251" s="142">
        <f t="shared" si="44"/>
        <v>85.009999999999991</v>
      </c>
      <c r="O251" s="61">
        <v>3</v>
      </c>
    </row>
    <row r="252" spans="1:15" x14ac:dyDescent="0.3">
      <c r="A252" s="446"/>
      <c r="B252" s="443"/>
      <c r="C252" s="452"/>
      <c r="D252" s="128">
        <v>61.329411764705902</v>
      </c>
      <c r="E252" s="150">
        <v>80.7529411764706</v>
      </c>
      <c r="F252" s="148">
        <f t="shared" si="42"/>
        <v>71.041176470588255</v>
      </c>
      <c r="G252" s="152">
        <v>2</v>
      </c>
      <c r="H252" s="147">
        <v>87.55</v>
      </c>
      <c r="I252" s="147">
        <v>93.71</v>
      </c>
      <c r="J252" s="150">
        <f t="shared" si="43"/>
        <v>90.63</v>
      </c>
      <c r="K252" s="147">
        <v>3</v>
      </c>
      <c r="L252" s="147">
        <v>78.97</v>
      </c>
      <c r="M252" s="151">
        <v>89.85</v>
      </c>
      <c r="N252" s="142">
        <f t="shared" si="44"/>
        <v>84.41</v>
      </c>
      <c r="O252" s="61">
        <v>3</v>
      </c>
    </row>
    <row r="253" spans="1:15" x14ac:dyDescent="0.3">
      <c r="A253" s="447"/>
      <c r="B253" s="444"/>
      <c r="C253" s="453"/>
      <c r="D253" s="136">
        <v>60.329411764705902</v>
      </c>
      <c r="E253" s="173">
        <v>78.552941176470597</v>
      </c>
      <c r="F253" s="148">
        <f t="shared" si="42"/>
        <v>69.441176470588246</v>
      </c>
      <c r="G253" s="174">
        <v>1</v>
      </c>
      <c r="H253" s="147">
        <v>85.95</v>
      </c>
      <c r="I253" s="147">
        <v>92.11</v>
      </c>
      <c r="J253" s="150">
        <f t="shared" si="43"/>
        <v>89.03</v>
      </c>
      <c r="K253" s="147">
        <v>3</v>
      </c>
      <c r="L253" s="147">
        <v>78.97</v>
      </c>
      <c r="M253" s="151">
        <v>90.25</v>
      </c>
      <c r="N253" s="142">
        <f t="shared" si="44"/>
        <v>84.61</v>
      </c>
      <c r="O253" s="61">
        <v>3</v>
      </c>
    </row>
    <row r="254" spans="1:15" x14ac:dyDescent="0.3">
      <c r="A254" s="137"/>
      <c r="B254" s="182"/>
      <c r="C254" s="184"/>
      <c r="D254" s="223">
        <f>AVERAGE(D248:D253)</f>
        <v>70.707843137254926</v>
      </c>
      <c r="E254" s="223">
        <f t="shared" ref="E254:O254" si="48">AVERAGE(E248:E253)</f>
        <v>82.039215686274531</v>
      </c>
      <c r="F254" s="223">
        <f t="shared" si="48"/>
        <v>76.373529411764721</v>
      </c>
      <c r="G254" s="223">
        <f t="shared" si="48"/>
        <v>2.3333333333333335</v>
      </c>
      <c r="H254" s="223">
        <f t="shared" si="48"/>
        <v>86.216666666666683</v>
      </c>
      <c r="I254" s="223">
        <f t="shared" si="48"/>
        <v>90.531666666666652</v>
      </c>
      <c r="J254" s="223">
        <f t="shared" si="48"/>
        <v>88.374166666666667</v>
      </c>
      <c r="K254" s="223">
        <f t="shared" si="48"/>
        <v>3</v>
      </c>
      <c r="L254" s="223">
        <f t="shared" si="48"/>
        <v>80.448333333333338</v>
      </c>
      <c r="M254" s="223">
        <f t="shared" si="48"/>
        <v>90.583333333333329</v>
      </c>
      <c r="N254" s="223">
        <f t="shared" si="48"/>
        <v>85.515833333333333</v>
      </c>
      <c r="O254" s="223">
        <f t="shared" si="48"/>
        <v>3</v>
      </c>
    </row>
    <row r="255" spans="1:15" x14ac:dyDescent="0.3">
      <c r="A255" s="445" t="s">
        <v>655</v>
      </c>
      <c r="B255" s="442" t="s">
        <v>594</v>
      </c>
      <c r="C255" s="448" t="s">
        <v>598</v>
      </c>
      <c r="D255" s="128">
        <v>86.011764705882399</v>
      </c>
      <c r="E255" s="150">
        <v>79.952941176470603</v>
      </c>
      <c r="F255" s="148">
        <f t="shared" si="42"/>
        <v>82.982352941176501</v>
      </c>
      <c r="G255" s="152">
        <v>3</v>
      </c>
      <c r="H255" s="153">
        <v>86.9</v>
      </c>
      <c r="I255" s="153">
        <v>84.92</v>
      </c>
      <c r="J255" s="150">
        <f t="shared" si="43"/>
        <v>85.91</v>
      </c>
      <c r="K255" s="153">
        <v>3</v>
      </c>
      <c r="L255" s="147">
        <v>74.02</v>
      </c>
      <c r="M255" s="151">
        <v>82.3</v>
      </c>
      <c r="N255" s="142">
        <f t="shared" si="44"/>
        <v>78.16</v>
      </c>
      <c r="O255" s="61">
        <v>2</v>
      </c>
    </row>
    <row r="256" spans="1:15" x14ac:dyDescent="0.3">
      <c r="A256" s="446"/>
      <c r="B256" s="443"/>
      <c r="C256" s="449"/>
      <c r="D256" s="128">
        <v>85.011764705882399</v>
      </c>
      <c r="E256" s="150">
        <v>77.7529411764706</v>
      </c>
      <c r="F256" s="148">
        <f t="shared" si="42"/>
        <v>81.382352941176492</v>
      </c>
      <c r="G256" s="152">
        <v>3</v>
      </c>
      <c r="H256" s="153">
        <v>84.69</v>
      </c>
      <c r="I256" s="153">
        <v>77.14</v>
      </c>
      <c r="J256" s="150">
        <f t="shared" si="43"/>
        <v>80.914999999999992</v>
      </c>
      <c r="K256" s="153">
        <v>3</v>
      </c>
      <c r="L256" s="147">
        <v>75.56</v>
      </c>
      <c r="M256" s="151">
        <v>85.51</v>
      </c>
      <c r="N256" s="142">
        <f t="shared" si="44"/>
        <v>80.534999999999997</v>
      </c>
      <c r="O256" s="61">
        <v>3</v>
      </c>
    </row>
    <row r="257" spans="1:15" x14ac:dyDescent="0.3">
      <c r="A257" s="446"/>
      <c r="B257" s="443"/>
      <c r="C257" s="449"/>
      <c r="D257" s="128">
        <v>86.211764705882402</v>
      </c>
      <c r="E257" s="150">
        <v>79.152941176470605</v>
      </c>
      <c r="F257" s="148">
        <f t="shared" si="42"/>
        <v>82.682352941176504</v>
      </c>
      <c r="G257" s="152">
        <v>3</v>
      </c>
      <c r="H257" s="153">
        <v>85.69</v>
      </c>
      <c r="I257" s="153">
        <v>81.83</v>
      </c>
      <c r="J257" s="150">
        <f t="shared" si="43"/>
        <v>83.759999999999991</v>
      </c>
      <c r="K257" s="153">
        <v>3</v>
      </c>
      <c r="L257" s="147">
        <v>75.62</v>
      </c>
      <c r="M257" s="151">
        <v>82.7</v>
      </c>
      <c r="N257" s="142">
        <f t="shared" si="44"/>
        <v>79.16</v>
      </c>
      <c r="O257" s="61">
        <v>2</v>
      </c>
    </row>
    <row r="258" spans="1:15" x14ac:dyDescent="0.3">
      <c r="A258" s="446"/>
      <c r="B258" s="443"/>
      <c r="C258" s="449"/>
      <c r="D258" s="128">
        <v>81.329411764705895</v>
      </c>
      <c r="E258" s="150">
        <v>86.788235294117698</v>
      </c>
      <c r="F258" s="148">
        <f t="shared" si="42"/>
        <v>84.058823529411796</v>
      </c>
      <c r="G258" s="152">
        <v>3</v>
      </c>
      <c r="H258" s="153">
        <v>77.010000000000005</v>
      </c>
      <c r="I258" s="153">
        <v>84.29</v>
      </c>
      <c r="J258" s="150">
        <f t="shared" si="43"/>
        <v>80.650000000000006</v>
      </c>
      <c r="K258" s="153">
        <v>3</v>
      </c>
      <c r="L258" s="147">
        <v>79.099999999999994</v>
      </c>
      <c r="M258" s="151">
        <v>79.83</v>
      </c>
      <c r="N258" s="142">
        <f t="shared" si="44"/>
        <v>79.465000000000003</v>
      </c>
      <c r="O258" s="61">
        <v>2</v>
      </c>
    </row>
    <row r="259" spans="1:15" x14ac:dyDescent="0.3">
      <c r="A259" s="446"/>
      <c r="B259" s="443"/>
      <c r="C259" s="449"/>
      <c r="D259" s="128">
        <v>79.729411764705901</v>
      </c>
      <c r="E259" s="150">
        <v>87.588235294117695</v>
      </c>
      <c r="F259" s="148">
        <f t="shared" si="42"/>
        <v>83.658823529411791</v>
      </c>
      <c r="G259" s="152">
        <v>3</v>
      </c>
      <c r="H259" s="153">
        <v>76.59</v>
      </c>
      <c r="I259" s="153">
        <v>83.66</v>
      </c>
      <c r="J259" s="150">
        <f t="shared" si="43"/>
        <v>80.125</v>
      </c>
      <c r="K259" s="153">
        <v>3</v>
      </c>
      <c r="L259" s="147">
        <v>72.150000000000006</v>
      </c>
      <c r="M259" s="151">
        <v>76.22</v>
      </c>
      <c r="N259" s="142">
        <f t="shared" si="44"/>
        <v>74.185000000000002</v>
      </c>
      <c r="O259" s="61">
        <v>2</v>
      </c>
    </row>
    <row r="260" spans="1:15" x14ac:dyDescent="0.3">
      <c r="A260" s="447"/>
      <c r="B260" s="444"/>
      <c r="C260" s="450"/>
      <c r="D260" s="128">
        <v>79.129411764705907</v>
      </c>
      <c r="E260" s="150">
        <v>85.9882352941177</v>
      </c>
      <c r="F260" s="148">
        <f t="shared" si="42"/>
        <v>82.558823529411796</v>
      </c>
      <c r="G260" s="152">
        <v>3</v>
      </c>
      <c r="H260" s="153">
        <v>76.81</v>
      </c>
      <c r="I260" s="153">
        <v>76.540000000000006</v>
      </c>
      <c r="J260" s="150">
        <f t="shared" si="43"/>
        <v>76.675000000000011</v>
      </c>
      <c r="K260" s="153">
        <v>2</v>
      </c>
      <c r="L260" s="147">
        <v>75.89</v>
      </c>
      <c r="M260" s="151">
        <v>78.36</v>
      </c>
      <c r="N260" s="142">
        <f t="shared" si="44"/>
        <v>77.125</v>
      </c>
      <c r="O260" s="61">
        <v>2</v>
      </c>
    </row>
    <row r="261" spans="1:15" x14ac:dyDescent="0.3">
      <c r="A261" s="137"/>
      <c r="B261" s="182"/>
      <c r="C261" s="183"/>
      <c r="D261" s="197">
        <f>AVERAGE(D255:D260)</f>
        <v>82.903921568627482</v>
      </c>
      <c r="E261" s="197">
        <f t="shared" ref="E261:O261" si="49">AVERAGE(E255:E260)</f>
        <v>82.87058823529415</v>
      </c>
      <c r="F261" s="197">
        <f t="shared" si="49"/>
        <v>82.887254901960816</v>
      </c>
      <c r="G261" s="197">
        <f t="shared" si="49"/>
        <v>3</v>
      </c>
      <c r="H261" s="197">
        <f t="shared" si="49"/>
        <v>81.281666666666666</v>
      </c>
      <c r="I261" s="197">
        <f t="shared" si="49"/>
        <v>81.396666666666675</v>
      </c>
      <c r="J261" s="197">
        <f t="shared" si="49"/>
        <v>81.339166666666671</v>
      </c>
      <c r="K261" s="197">
        <f t="shared" si="49"/>
        <v>2.8333333333333335</v>
      </c>
      <c r="L261" s="197">
        <f t="shared" si="49"/>
        <v>75.389999999999986</v>
      </c>
      <c r="M261" s="197">
        <f t="shared" si="49"/>
        <v>80.819999999999993</v>
      </c>
      <c r="N261" s="197">
        <f t="shared" si="49"/>
        <v>78.105000000000004</v>
      </c>
      <c r="O261" s="197">
        <f t="shared" si="49"/>
        <v>2.1666666666666665</v>
      </c>
    </row>
    <row r="262" spans="1:15" x14ac:dyDescent="0.3">
      <c r="A262" s="445" t="s">
        <v>656</v>
      </c>
      <c r="B262" s="442" t="s">
        <v>594</v>
      </c>
      <c r="C262" s="448" t="s">
        <v>56</v>
      </c>
      <c r="D262" s="128">
        <v>66.811764705882396</v>
      </c>
      <c r="E262" s="150">
        <v>78.976470588235301</v>
      </c>
      <c r="F262" s="148">
        <f t="shared" si="42"/>
        <v>72.894117647058849</v>
      </c>
      <c r="G262" s="152">
        <v>2</v>
      </c>
      <c r="H262" s="155">
        <v>80.040000000000006</v>
      </c>
      <c r="I262" s="155">
        <v>73.849999999999994</v>
      </c>
      <c r="J262" s="150">
        <f t="shared" si="43"/>
        <v>76.944999999999993</v>
      </c>
      <c r="K262" s="155">
        <v>2</v>
      </c>
      <c r="L262" s="155">
        <v>71.94</v>
      </c>
      <c r="M262" s="151">
        <v>75.14</v>
      </c>
      <c r="N262" s="142">
        <f t="shared" si="44"/>
        <v>73.539999999999992</v>
      </c>
      <c r="O262" s="61">
        <v>2</v>
      </c>
    </row>
    <row r="263" spans="1:15" x14ac:dyDescent="0.3">
      <c r="A263" s="446"/>
      <c r="B263" s="443"/>
      <c r="C263" s="449"/>
      <c r="D263" s="128">
        <v>66.011764705882399</v>
      </c>
      <c r="E263" s="150">
        <v>78.576470588235296</v>
      </c>
      <c r="F263" s="148">
        <f t="shared" si="42"/>
        <v>72.29411764705884</v>
      </c>
      <c r="G263" s="152">
        <v>2</v>
      </c>
      <c r="H263" s="155">
        <v>81.25</v>
      </c>
      <c r="I263" s="155">
        <v>73.25</v>
      </c>
      <c r="J263" s="150">
        <f t="shared" si="43"/>
        <v>77.25</v>
      </c>
      <c r="K263" s="155">
        <v>2</v>
      </c>
      <c r="L263" s="155">
        <v>63.79</v>
      </c>
      <c r="M263" s="151">
        <v>70.930000000000007</v>
      </c>
      <c r="N263" s="142">
        <f t="shared" si="44"/>
        <v>67.36</v>
      </c>
      <c r="O263" s="61">
        <v>1</v>
      </c>
    </row>
    <row r="264" spans="1:15" x14ac:dyDescent="0.3">
      <c r="A264" s="446"/>
      <c r="B264" s="443"/>
      <c r="C264" s="449"/>
      <c r="D264" s="128">
        <v>67.211764705882402</v>
      </c>
      <c r="E264" s="150">
        <v>79.576470588235296</v>
      </c>
      <c r="F264" s="148">
        <f t="shared" si="42"/>
        <v>73.394117647058849</v>
      </c>
      <c r="G264" s="152">
        <v>2</v>
      </c>
      <c r="H264" s="155">
        <v>81.25</v>
      </c>
      <c r="I264" s="155">
        <v>73.02</v>
      </c>
      <c r="J264" s="150">
        <f t="shared" si="43"/>
        <v>77.134999999999991</v>
      </c>
      <c r="K264" s="155">
        <v>2</v>
      </c>
      <c r="L264" s="155">
        <v>73.88</v>
      </c>
      <c r="M264" s="151">
        <v>76.41</v>
      </c>
      <c r="N264" s="142">
        <f t="shared" si="44"/>
        <v>75.144999999999996</v>
      </c>
      <c r="O264" s="61">
        <v>2</v>
      </c>
    </row>
    <row r="265" spans="1:15" x14ac:dyDescent="0.3">
      <c r="A265" s="446"/>
      <c r="B265" s="443"/>
      <c r="C265" s="449"/>
      <c r="D265" s="128">
        <v>65.458823529411802</v>
      </c>
      <c r="E265" s="150">
        <v>65.611764705882393</v>
      </c>
      <c r="F265" s="148">
        <f t="shared" si="42"/>
        <v>65.535294117647098</v>
      </c>
      <c r="G265" s="152">
        <v>1</v>
      </c>
      <c r="H265" s="155">
        <v>81.05</v>
      </c>
      <c r="I265" s="155">
        <v>65.03</v>
      </c>
      <c r="J265" s="150">
        <f t="shared" si="43"/>
        <v>73.039999999999992</v>
      </c>
      <c r="K265" s="155">
        <v>2</v>
      </c>
      <c r="L265" s="155">
        <v>78.83</v>
      </c>
      <c r="M265" s="151">
        <v>78.349999999999994</v>
      </c>
      <c r="N265" s="142">
        <f t="shared" si="44"/>
        <v>78.59</v>
      </c>
      <c r="O265" s="61">
        <v>2</v>
      </c>
    </row>
    <row r="266" spans="1:15" x14ac:dyDescent="0.3">
      <c r="A266" s="446"/>
      <c r="B266" s="443"/>
      <c r="C266" s="449"/>
      <c r="D266" s="128">
        <v>64.258823529411799</v>
      </c>
      <c r="E266" s="150">
        <v>65.211764705882402</v>
      </c>
      <c r="F266" s="148">
        <f t="shared" si="42"/>
        <v>64.735294117647101</v>
      </c>
      <c r="G266" s="152">
        <v>1</v>
      </c>
      <c r="H266" s="155">
        <v>82.65</v>
      </c>
      <c r="I266" s="155">
        <v>66.430000000000007</v>
      </c>
      <c r="J266" s="150">
        <f t="shared" si="43"/>
        <v>74.540000000000006</v>
      </c>
      <c r="K266" s="155">
        <v>2</v>
      </c>
      <c r="L266" s="155">
        <v>78.36</v>
      </c>
      <c r="M266" s="151">
        <v>78.55</v>
      </c>
      <c r="N266" s="142">
        <f t="shared" si="44"/>
        <v>78.454999999999998</v>
      </c>
      <c r="O266" s="61">
        <v>2</v>
      </c>
    </row>
    <row r="267" spans="1:15" x14ac:dyDescent="0.3">
      <c r="A267" s="447"/>
      <c r="B267" s="444"/>
      <c r="C267" s="450"/>
      <c r="D267" s="128">
        <v>62.858823529411801</v>
      </c>
      <c r="E267" s="150">
        <v>65.811764705882396</v>
      </c>
      <c r="F267" s="148">
        <f t="shared" si="42"/>
        <v>64.335294117647095</v>
      </c>
      <c r="G267" s="152">
        <v>1</v>
      </c>
      <c r="H267" s="155">
        <v>80.44</v>
      </c>
      <c r="I267" s="155">
        <v>65.83</v>
      </c>
      <c r="J267" s="150">
        <f t="shared" si="43"/>
        <v>73.134999999999991</v>
      </c>
      <c r="K267" s="155">
        <v>2</v>
      </c>
      <c r="L267" s="155">
        <v>70.41</v>
      </c>
      <c r="M267" s="151">
        <v>75.81</v>
      </c>
      <c r="N267" s="142">
        <f t="shared" si="44"/>
        <v>73.11</v>
      </c>
      <c r="O267" s="61">
        <v>2</v>
      </c>
    </row>
    <row r="268" spans="1:15" x14ac:dyDescent="0.3">
      <c r="A268" s="137"/>
      <c r="B268" s="182"/>
      <c r="C268" s="183"/>
      <c r="D268" s="197">
        <f>AVERAGE(D262:D267)</f>
        <v>65.435294117647103</v>
      </c>
      <c r="E268" s="197">
        <f t="shared" ref="E268:O268" si="50">AVERAGE(E262:E267)</f>
        <v>72.29411764705884</v>
      </c>
      <c r="F268" s="197">
        <f t="shared" si="50"/>
        <v>68.864705882352965</v>
      </c>
      <c r="G268" s="197">
        <f t="shared" si="50"/>
        <v>1.5</v>
      </c>
      <c r="H268" s="197">
        <f t="shared" si="50"/>
        <v>81.11333333333333</v>
      </c>
      <c r="I268" s="197">
        <f t="shared" si="50"/>
        <v>69.568333333333328</v>
      </c>
      <c r="J268" s="197">
        <f t="shared" si="50"/>
        <v>75.340833333333336</v>
      </c>
      <c r="K268" s="197">
        <f t="shared" si="50"/>
        <v>2</v>
      </c>
      <c r="L268" s="197">
        <f t="shared" si="50"/>
        <v>72.868333333333339</v>
      </c>
      <c r="M268" s="197">
        <f t="shared" si="50"/>
        <v>75.864999999999995</v>
      </c>
      <c r="N268" s="197">
        <f t="shared" si="50"/>
        <v>74.36666666666666</v>
      </c>
      <c r="O268" s="197">
        <f t="shared" si="50"/>
        <v>1.8333333333333333</v>
      </c>
    </row>
    <row r="269" spans="1:15" x14ac:dyDescent="0.3">
      <c r="A269" s="445" t="s">
        <v>657</v>
      </c>
      <c r="B269" s="442" t="s">
        <v>594</v>
      </c>
      <c r="C269" s="448" t="s">
        <v>599</v>
      </c>
      <c r="D269" s="128">
        <v>96.623529411764693</v>
      </c>
      <c r="E269" s="150">
        <v>96.2470588235294</v>
      </c>
      <c r="F269" s="148">
        <f t="shared" si="42"/>
        <v>96.435294117647047</v>
      </c>
      <c r="G269" s="152">
        <v>3</v>
      </c>
      <c r="H269" s="147">
        <v>98.2</v>
      </c>
      <c r="I269" s="147">
        <v>98.4</v>
      </c>
      <c r="J269" s="150">
        <f t="shared" si="43"/>
        <v>98.300000000000011</v>
      </c>
      <c r="K269" s="147">
        <v>3</v>
      </c>
      <c r="L269" s="147">
        <v>92.46</v>
      </c>
      <c r="M269" s="151">
        <v>97.33</v>
      </c>
      <c r="N269" s="142">
        <f t="shared" si="44"/>
        <v>94.894999999999996</v>
      </c>
      <c r="O269" s="61">
        <v>3</v>
      </c>
    </row>
    <row r="270" spans="1:15" x14ac:dyDescent="0.3">
      <c r="A270" s="446"/>
      <c r="B270" s="443"/>
      <c r="C270" s="449"/>
      <c r="D270" s="128">
        <v>97.223529411764702</v>
      </c>
      <c r="E270" s="150">
        <v>96.047058823529397</v>
      </c>
      <c r="F270" s="148">
        <f t="shared" si="42"/>
        <v>96.635294117647049</v>
      </c>
      <c r="G270" s="152">
        <v>3</v>
      </c>
      <c r="H270" s="147">
        <v>97.6</v>
      </c>
      <c r="I270" s="147">
        <v>97.2</v>
      </c>
      <c r="J270" s="150">
        <f t="shared" si="43"/>
        <v>97.4</v>
      </c>
      <c r="K270" s="147">
        <v>3</v>
      </c>
      <c r="L270" s="147">
        <v>92.46</v>
      </c>
      <c r="M270" s="151">
        <v>97.53</v>
      </c>
      <c r="N270" s="142">
        <f t="shared" si="44"/>
        <v>94.995000000000005</v>
      </c>
      <c r="O270" s="61">
        <v>3</v>
      </c>
    </row>
    <row r="271" spans="1:15" x14ac:dyDescent="0.3">
      <c r="A271" s="446"/>
      <c r="B271" s="443"/>
      <c r="C271" s="449"/>
      <c r="D271" s="128">
        <v>96.823529411764696</v>
      </c>
      <c r="E271" s="150">
        <v>95.447058823529403</v>
      </c>
      <c r="F271" s="148">
        <f t="shared" si="42"/>
        <v>96.135294117647049</v>
      </c>
      <c r="G271" s="152">
        <v>3</v>
      </c>
      <c r="H271" s="147">
        <v>97.6</v>
      </c>
      <c r="I271" s="147">
        <v>98</v>
      </c>
      <c r="J271" s="150">
        <f t="shared" si="43"/>
        <v>97.8</v>
      </c>
      <c r="K271" s="147">
        <v>3</v>
      </c>
      <c r="L271" s="147">
        <v>92.26</v>
      </c>
      <c r="M271" s="151">
        <v>97.53</v>
      </c>
      <c r="N271" s="142">
        <f t="shared" si="44"/>
        <v>94.89500000000001</v>
      </c>
      <c r="O271" s="61">
        <v>3</v>
      </c>
    </row>
    <row r="272" spans="1:15" x14ac:dyDescent="0.3">
      <c r="A272" s="446"/>
      <c r="B272" s="443"/>
      <c r="C272" s="449"/>
      <c r="D272" s="128">
        <v>96.223529411764702</v>
      </c>
      <c r="E272" s="150">
        <v>95.647058823529406</v>
      </c>
      <c r="F272" s="148">
        <f t="shared" si="42"/>
        <v>95.935294117647061</v>
      </c>
      <c r="G272" s="152">
        <v>3</v>
      </c>
      <c r="H272" s="147">
        <v>98</v>
      </c>
      <c r="I272" s="147">
        <v>98</v>
      </c>
      <c r="J272" s="150">
        <f t="shared" si="43"/>
        <v>98</v>
      </c>
      <c r="K272" s="147">
        <v>3</v>
      </c>
      <c r="L272" s="147">
        <v>88.52</v>
      </c>
      <c r="M272" s="151">
        <v>97.13</v>
      </c>
      <c r="N272" s="142">
        <f t="shared" si="44"/>
        <v>92.824999999999989</v>
      </c>
      <c r="O272" s="61">
        <v>3</v>
      </c>
    </row>
    <row r="273" spans="1:15" x14ac:dyDescent="0.3">
      <c r="A273" s="447"/>
      <c r="B273" s="444"/>
      <c r="C273" s="450"/>
      <c r="D273" s="128">
        <v>96.023529411764699</v>
      </c>
      <c r="E273" s="150">
        <v>94.647058823529406</v>
      </c>
      <c r="F273" s="148">
        <f t="shared" si="42"/>
        <v>95.335294117647052</v>
      </c>
      <c r="G273" s="152">
        <v>3</v>
      </c>
      <c r="H273" s="147">
        <v>97.6</v>
      </c>
      <c r="I273" s="147">
        <v>97.8</v>
      </c>
      <c r="J273" s="150">
        <f t="shared" si="43"/>
        <v>97.699999999999989</v>
      </c>
      <c r="K273" s="147">
        <v>3</v>
      </c>
      <c r="L273" s="147">
        <v>89.52</v>
      </c>
      <c r="M273" s="151">
        <v>97.33</v>
      </c>
      <c r="N273" s="142">
        <f t="shared" si="44"/>
        <v>93.424999999999997</v>
      </c>
      <c r="O273" s="61">
        <v>3</v>
      </c>
    </row>
    <row r="274" spans="1:15" x14ac:dyDescent="0.3">
      <c r="A274" s="137"/>
      <c r="B274" s="182"/>
      <c r="C274" s="184"/>
      <c r="D274" s="223">
        <f>AVERAGE(D269:D273)</f>
        <v>96.583529411764701</v>
      </c>
      <c r="E274" s="223">
        <f t="shared" ref="E274:O274" si="51">AVERAGE(E269:E273)</f>
        <v>95.6070588235294</v>
      </c>
      <c r="F274" s="223">
        <f t="shared" si="51"/>
        <v>96.095294117647057</v>
      </c>
      <c r="G274" s="223">
        <f t="shared" si="51"/>
        <v>3</v>
      </c>
      <c r="H274" s="223">
        <f t="shared" si="51"/>
        <v>97.8</v>
      </c>
      <c r="I274" s="223">
        <f t="shared" si="51"/>
        <v>97.88000000000001</v>
      </c>
      <c r="J274" s="223">
        <f t="shared" si="51"/>
        <v>97.84</v>
      </c>
      <c r="K274" s="223">
        <f t="shared" si="51"/>
        <v>3</v>
      </c>
      <c r="L274" s="223">
        <f t="shared" si="51"/>
        <v>91.043999999999997</v>
      </c>
      <c r="M274" s="223">
        <f t="shared" si="51"/>
        <v>97.36999999999999</v>
      </c>
      <c r="N274" s="223">
        <f t="shared" si="51"/>
        <v>94.206999999999994</v>
      </c>
      <c r="O274" s="223">
        <f t="shared" si="51"/>
        <v>3</v>
      </c>
    </row>
    <row r="275" spans="1:15" x14ac:dyDescent="0.3">
      <c r="A275" s="445" t="s">
        <v>658</v>
      </c>
      <c r="B275" s="442" t="s">
        <v>594</v>
      </c>
      <c r="C275" s="442" t="s">
        <v>600</v>
      </c>
      <c r="D275" s="136">
        <v>95.2470588235294</v>
      </c>
      <c r="E275" s="173">
        <v>96.047058823529397</v>
      </c>
      <c r="F275" s="148">
        <f t="shared" si="42"/>
        <v>95.647058823529392</v>
      </c>
      <c r="G275" s="174">
        <v>3</v>
      </c>
      <c r="H275" s="155">
        <v>100</v>
      </c>
      <c r="I275" s="147">
        <v>97.8</v>
      </c>
      <c r="J275" s="150">
        <f t="shared" si="43"/>
        <v>98.9</v>
      </c>
      <c r="K275" s="147">
        <v>3</v>
      </c>
      <c r="L275" s="147">
        <v>94.4</v>
      </c>
      <c r="M275" s="151">
        <v>95.73</v>
      </c>
      <c r="N275" s="142">
        <f t="shared" si="44"/>
        <v>95.064999999999998</v>
      </c>
      <c r="O275" s="61">
        <v>3</v>
      </c>
    </row>
    <row r="276" spans="1:15" x14ac:dyDescent="0.3">
      <c r="A276" s="446"/>
      <c r="B276" s="443"/>
      <c r="C276" s="443"/>
      <c r="D276" s="136">
        <v>96.2470588235294</v>
      </c>
      <c r="E276" s="173">
        <v>95.847058823529395</v>
      </c>
      <c r="F276" s="148">
        <f t="shared" si="42"/>
        <v>96.047058823529397</v>
      </c>
      <c r="G276" s="174">
        <v>3</v>
      </c>
      <c r="H276" s="155">
        <v>100</v>
      </c>
      <c r="I276" s="147">
        <v>97.4</v>
      </c>
      <c r="J276" s="150">
        <f t="shared" si="43"/>
        <v>98.7</v>
      </c>
      <c r="K276" s="147">
        <v>3</v>
      </c>
      <c r="L276" s="147">
        <v>94.2</v>
      </c>
      <c r="M276" s="151">
        <v>95.93</v>
      </c>
      <c r="N276" s="142">
        <f t="shared" si="44"/>
        <v>95.064999999999998</v>
      </c>
      <c r="O276" s="61">
        <v>3</v>
      </c>
    </row>
    <row r="277" spans="1:15" x14ac:dyDescent="0.3">
      <c r="A277" s="446"/>
      <c r="B277" s="443"/>
      <c r="C277" s="443"/>
      <c r="D277" s="136">
        <v>95.647058823529406</v>
      </c>
      <c r="E277" s="173">
        <v>95.647058823529406</v>
      </c>
      <c r="F277" s="148">
        <f t="shared" si="42"/>
        <v>95.647058823529406</v>
      </c>
      <c r="G277" s="174">
        <v>3</v>
      </c>
      <c r="H277" s="155">
        <v>100</v>
      </c>
      <c r="I277" s="147">
        <v>97.2</v>
      </c>
      <c r="J277" s="150">
        <f t="shared" si="43"/>
        <v>98.6</v>
      </c>
      <c r="K277" s="147">
        <v>3</v>
      </c>
      <c r="L277" s="147">
        <v>93.8</v>
      </c>
      <c r="M277" s="151">
        <v>95.93</v>
      </c>
      <c r="N277" s="142">
        <f t="shared" si="44"/>
        <v>94.865000000000009</v>
      </c>
      <c r="O277" s="61">
        <v>3</v>
      </c>
    </row>
    <row r="278" spans="1:15" x14ac:dyDescent="0.3">
      <c r="A278" s="446"/>
      <c r="B278" s="443"/>
      <c r="C278" s="443"/>
      <c r="D278" s="136">
        <v>95.847058823529395</v>
      </c>
      <c r="E278" s="173">
        <v>94.847058823529395</v>
      </c>
      <c r="F278" s="148">
        <f t="shared" si="42"/>
        <v>95.347058823529395</v>
      </c>
      <c r="G278" s="174">
        <v>3</v>
      </c>
      <c r="H278" s="155">
        <v>98.48</v>
      </c>
      <c r="I278" s="147">
        <v>98.2</v>
      </c>
      <c r="J278" s="150">
        <f t="shared" si="43"/>
        <v>98.34</v>
      </c>
      <c r="K278" s="147">
        <v>3</v>
      </c>
      <c r="L278" s="147">
        <v>92.53</v>
      </c>
      <c r="M278" s="151">
        <v>95.73</v>
      </c>
      <c r="N278" s="142">
        <f t="shared" si="44"/>
        <v>94.13</v>
      </c>
      <c r="O278" s="61">
        <v>3</v>
      </c>
    </row>
    <row r="279" spans="1:15" x14ac:dyDescent="0.3">
      <c r="A279" s="447"/>
      <c r="B279" s="444"/>
      <c r="C279" s="444"/>
      <c r="D279" s="136">
        <v>95.447058823529403</v>
      </c>
      <c r="E279" s="173">
        <v>95.047058823529397</v>
      </c>
      <c r="F279" s="148">
        <f t="shared" si="42"/>
        <v>95.2470588235294</v>
      </c>
      <c r="G279" s="174">
        <v>3</v>
      </c>
      <c r="H279" s="157">
        <v>98.48</v>
      </c>
      <c r="I279" s="147">
        <v>97.4</v>
      </c>
      <c r="J279" s="150">
        <f t="shared" si="43"/>
        <v>97.94</v>
      </c>
      <c r="K279" s="147">
        <v>3</v>
      </c>
      <c r="L279" s="147">
        <v>92.53</v>
      </c>
      <c r="M279" s="151">
        <v>95.73</v>
      </c>
      <c r="N279" s="142">
        <f t="shared" si="44"/>
        <v>94.13</v>
      </c>
      <c r="O279" s="61">
        <v>3</v>
      </c>
    </row>
    <row r="280" spans="1:15" x14ac:dyDescent="0.3">
      <c r="A280" s="137"/>
      <c r="B280" s="182"/>
      <c r="C280" s="184"/>
      <c r="D280" s="223">
        <f>AVERAGE(D275:D279)</f>
        <v>95.687058823529398</v>
      </c>
      <c r="E280" s="223">
        <f t="shared" ref="E280:O280" si="52">AVERAGE(E275:E279)</f>
        <v>95.487058823529395</v>
      </c>
      <c r="F280" s="223">
        <f t="shared" si="52"/>
        <v>95.587058823529404</v>
      </c>
      <c r="G280" s="223">
        <f t="shared" si="52"/>
        <v>3</v>
      </c>
      <c r="H280" s="223">
        <f t="shared" si="52"/>
        <v>99.39200000000001</v>
      </c>
      <c r="I280" s="223">
        <f t="shared" si="52"/>
        <v>97.6</v>
      </c>
      <c r="J280" s="223">
        <f t="shared" si="52"/>
        <v>98.496000000000009</v>
      </c>
      <c r="K280" s="223">
        <f t="shared" si="52"/>
        <v>3</v>
      </c>
      <c r="L280" s="223">
        <f t="shared" si="52"/>
        <v>93.492000000000004</v>
      </c>
      <c r="M280" s="223">
        <f t="shared" si="52"/>
        <v>95.810000000000016</v>
      </c>
      <c r="N280" s="223">
        <f t="shared" si="52"/>
        <v>94.650999999999996</v>
      </c>
      <c r="O280" s="223">
        <f t="shared" si="52"/>
        <v>3</v>
      </c>
    </row>
    <row r="281" spans="1:15" x14ac:dyDescent="0.3">
      <c r="A281" s="445" t="s">
        <v>659</v>
      </c>
      <c r="B281" s="442" t="s">
        <v>594</v>
      </c>
      <c r="C281" s="451" t="s">
        <v>59</v>
      </c>
      <c r="D281" s="128">
        <v>96.823529411764696</v>
      </c>
      <c r="E281" s="150">
        <v>95.2470588235294</v>
      </c>
      <c r="F281" s="148">
        <f t="shared" si="42"/>
        <v>96.035294117647055</v>
      </c>
      <c r="G281" s="152">
        <v>3</v>
      </c>
      <c r="H281" s="153">
        <v>92.86</v>
      </c>
      <c r="I281" s="147">
        <v>97.8</v>
      </c>
      <c r="J281" s="150">
        <f t="shared" si="43"/>
        <v>95.33</v>
      </c>
      <c r="K281" s="147">
        <v>3</v>
      </c>
      <c r="L281" s="147">
        <v>93.6</v>
      </c>
      <c r="M281" s="151">
        <v>93.66</v>
      </c>
      <c r="N281" s="142">
        <f t="shared" si="44"/>
        <v>93.63</v>
      </c>
      <c r="O281" s="61">
        <v>3</v>
      </c>
    </row>
    <row r="282" spans="1:15" x14ac:dyDescent="0.3">
      <c r="A282" s="446"/>
      <c r="B282" s="443"/>
      <c r="C282" s="452"/>
      <c r="D282" s="136">
        <v>96.223529411764702</v>
      </c>
      <c r="E282" s="173">
        <v>96.047058823529397</v>
      </c>
      <c r="F282" s="148">
        <f t="shared" si="42"/>
        <v>96.135294117647049</v>
      </c>
      <c r="G282" s="174">
        <v>3</v>
      </c>
      <c r="H282" s="153">
        <v>92.86</v>
      </c>
      <c r="I282" s="147">
        <v>97.4</v>
      </c>
      <c r="J282" s="150">
        <f t="shared" si="43"/>
        <v>95.13</v>
      </c>
      <c r="K282" s="147">
        <v>3</v>
      </c>
      <c r="L282" s="147">
        <v>92.8</v>
      </c>
      <c r="M282" s="151">
        <v>93.26</v>
      </c>
      <c r="N282" s="142">
        <f t="shared" si="44"/>
        <v>93.03</v>
      </c>
      <c r="O282" s="61">
        <v>3</v>
      </c>
    </row>
    <row r="283" spans="1:15" x14ac:dyDescent="0.3">
      <c r="A283" s="446"/>
      <c r="B283" s="443"/>
      <c r="C283" s="452"/>
      <c r="D283" s="136">
        <v>96.623529411764693</v>
      </c>
      <c r="E283" s="173">
        <v>95.847058823529395</v>
      </c>
      <c r="F283" s="148">
        <f t="shared" si="42"/>
        <v>96.235294117647044</v>
      </c>
      <c r="G283" s="174">
        <v>3</v>
      </c>
      <c r="H283" s="153">
        <v>92.86</v>
      </c>
      <c r="I283" s="147">
        <v>97.8</v>
      </c>
      <c r="J283" s="150">
        <f t="shared" si="43"/>
        <v>95.33</v>
      </c>
      <c r="K283" s="147">
        <v>3</v>
      </c>
      <c r="L283" s="147">
        <v>92.4</v>
      </c>
      <c r="M283" s="151">
        <v>93.26</v>
      </c>
      <c r="N283" s="142">
        <f t="shared" si="44"/>
        <v>92.830000000000013</v>
      </c>
      <c r="O283" s="61">
        <v>3</v>
      </c>
    </row>
    <row r="284" spans="1:15" x14ac:dyDescent="0.3">
      <c r="A284" s="446"/>
      <c r="B284" s="443"/>
      <c r="C284" s="452"/>
      <c r="D284" s="136">
        <v>97.223529411764702</v>
      </c>
      <c r="E284" s="173">
        <v>95.047058823529397</v>
      </c>
      <c r="F284" s="148">
        <f t="shared" si="42"/>
        <v>96.135294117647049</v>
      </c>
      <c r="G284" s="174">
        <v>3</v>
      </c>
      <c r="H284" s="153">
        <v>94.29</v>
      </c>
      <c r="I284" s="147">
        <v>97.6</v>
      </c>
      <c r="J284" s="150">
        <f t="shared" si="43"/>
        <v>95.944999999999993</v>
      </c>
      <c r="K284" s="147">
        <v>3</v>
      </c>
      <c r="L284" s="147">
        <v>92.4</v>
      </c>
      <c r="M284" s="151">
        <v>93.26</v>
      </c>
      <c r="N284" s="142">
        <f t="shared" si="44"/>
        <v>92.830000000000013</v>
      </c>
      <c r="O284" s="61">
        <v>3</v>
      </c>
    </row>
    <row r="285" spans="1:15" x14ac:dyDescent="0.3">
      <c r="A285" s="447"/>
      <c r="B285" s="444"/>
      <c r="C285" s="453"/>
      <c r="D285" s="136">
        <v>96.823529411764696</v>
      </c>
      <c r="E285" s="173">
        <v>94.847058823529395</v>
      </c>
      <c r="F285" s="148">
        <f t="shared" si="42"/>
        <v>95.835294117647038</v>
      </c>
      <c r="G285" s="174">
        <v>3</v>
      </c>
      <c r="H285" s="175">
        <v>94.29</v>
      </c>
      <c r="I285" s="147">
        <v>97.6</v>
      </c>
      <c r="J285" s="150">
        <f t="shared" si="43"/>
        <v>95.944999999999993</v>
      </c>
      <c r="K285" s="147">
        <v>3</v>
      </c>
      <c r="L285" s="147">
        <v>92.6</v>
      </c>
      <c r="M285" s="151">
        <v>93.66</v>
      </c>
      <c r="N285" s="142">
        <f t="shared" si="44"/>
        <v>93.13</v>
      </c>
      <c r="O285" s="61">
        <v>3</v>
      </c>
    </row>
    <row r="286" spans="1:15" x14ac:dyDescent="0.3">
      <c r="A286" s="137"/>
      <c r="B286" s="182"/>
      <c r="C286" s="184"/>
      <c r="D286" s="223">
        <f>AVERAGE(D281:D285)</f>
        <v>96.743529411764698</v>
      </c>
      <c r="E286" s="223">
        <f t="shared" ref="E286:O286" si="53">AVERAGE(E281:E285)</f>
        <v>95.407058823529397</v>
      </c>
      <c r="F286" s="223">
        <f t="shared" si="53"/>
        <v>96.075294117647047</v>
      </c>
      <c r="G286" s="223">
        <f t="shared" si="53"/>
        <v>3</v>
      </c>
      <c r="H286" s="223">
        <f t="shared" si="53"/>
        <v>93.432000000000002</v>
      </c>
      <c r="I286" s="223">
        <f t="shared" si="53"/>
        <v>97.640000000000015</v>
      </c>
      <c r="J286" s="223">
        <f t="shared" si="53"/>
        <v>95.535999999999987</v>
      </c>
      <c r="K286" s="223">
        <f t="shared" si="53"/>
        <v>3</v>
      </c>
      <c r="L286" s="223">
        <f t="shared" si="53"/>
        <v>92.759999999999991</v>
      </c>
      <c r="M286" s="223">
        <f t="shared" si="53"/>
        <v>93.42</v>
      </c>
      <c r="N286" s="223">
        <f t="shared" si="53"/>
        <v>93.09</v>
      </c>
      <c r="O286" s="223">
        <f t="shared" si="53"/>
        <v>3</v>
      </c>
    </row>
    <row r="287" spans="1:15" x14ac:dyDescent="0.3">
      <c r="A287" s="445" t="s">
        <v>660</v>
      </c>
      <c r="B287" s="442" t="s">
        <v>594</v>
      </c>
      <c r="C287" s="442" t="s">
        <v>60</v>
      </c>
      <c r="D287" s="140">
        <v>89.164705882352905</v>
      </c>
      <c r="E287" s="178">
        <v>85.011764705882399</v>
      </c>
      <c r="F287" s="148">
        <f t="shared" si="42"/>
        <v>87.088235294117652</v>
      </c>
      <c r="G287" s="179">
        <v>3</v>
      </c>
      <c r="H287" s="147">
        <v>91.35</v>
      </c>
      <c r="I287" s="147">
        <v>89.85</v>
      </c>
      <c r="J287" s="150">
        <f t="shared" si="43"/>
        <v>90.6</v>
      </c>
      <c r="K287" s="147">
        <v>3</v>
      </c>
      <c r="L287" s="147">
        <v>71.94</v>
      </c>
      <c r="M287" s="151">
        <v>81.56</v>
      </c>
      <c r="N287" s="142">
        <f t="shared" si="44"/>
        <v>76.75</v>
      </c>
      <c r="O287" s="61">
        <v>2</v>
      </c>
    </row>
    <row r="288" spans="1:15" x14ac:dyDescent="0.3">
      <c r="A288" s="446"/>
      <c r="B288" s="443"/>
      <c r="C288" s="443"/>
      <c r="D288" s="136">
        <v>88.764705882352899</v>
      </c>
      <c r="E288" s="173">
        <v>85.811764705882396</v>
      </c>
      <c r="F288" s="148">
        <f t="shared" si="42"/>
        <v>87.288235294117641</v>
      </c>
      <c r="G288" s="174">
        <v>3</v>
      </c>
      <c r="H288" s="147">
        <v>90.55</v>
      </c>
      <c r="I288" s="147">
        <v>89.65</v>
      </c>
      <c r="J288" s="150">
        <f t="shared" si="43"/>
        <v>90.1</v>
      </c>
      <c r="K288" s="147">
        <v>3</v>
      </c>
      <c r="L288" s="147">
        <v>70.94</v>
      </c>
      <c r="M288" s="151">
        <v>82.16</v>
      </c>
      <c r="N288" s="142">
        <f t="shared" si="44"/>
        <v>76.55</v>
      </c>
      <c r="O288" s="61">
        <v>2</v>
      </c>
    </row>
    <row r="289" spans="1:15" x14ac:dyDescent="0.3">
      <c r="A289" s="446"/>
      <c r="B289" s="443"/>
      <c r="C289" s="443"/>
      <c r="D289" s="136">
        <v>88.564705882352897</v>
      </c>
      <c r="E289" s="173">
        <v>87.211764705882402</v>
      </c>
      <c r="F289" s="148">
        <f t="shared" si="42"/>
        <v>87.888235294117649</v>
      </c>
      <c r="G289" s="174">
        <v>3</v>
      </c>
      <c r="H289" s="147">
        <v>92.15</v>
      </c>
      <c r="I289" s="147">
        <v>91.25</v>
      </c>
      <c r="J289" s="150">
        <f t="shared" si="43"/>
        <v>91.7</v>
      </c>
      <c r="K289" s="147">
        <v>3</v>
      </c>
      <c r="L289" s="147">
        <v>70.540000000000006</v>
      </c>
      <c r="M289" s="151">
        <v>81.56</v>
      </c>
      <c r="N289" s="142">
        <f t="shared" si="44"/>
        <v>76.050000000000011</v>
      </c>
      <c r="O289" s="61">
        <v>2</v>
      </c>
    </row>
    <row r="290" spans="1:15" x14ac:dyDescent="0.3">
      <c r="A290" s="446"/>
      <c r="B290" s="443"/>
      <c r="C290" s="443"/>
      <c r="D290" s="136">
        <v>78.976470588235301</v>
      </c>
      <c r="E290" s="173">
        <v>65.835294117647095</v>
      </c>
      <c r="F290" s="148">
        <f t="shared" si="42"/>
        <v>72.405882352941205</v>
      </c>
      <c r="G290" s="174">
        <v>2</v>
      </c>
      <c r="H290" s="147">
        <v>96.6</v>
      </c>
      <c r="I290" s="147">
        <v>94.17</v>
      </c>
      <c r="J290" s="150">
        <f t="shared" si="43"/>
        <v>95.384999999999991</v>
      </c>
      <c r="K290" s="147">
        <v>3</v>
      </c>
      <c r="L290" s="147">
        <v>85.98</v>
      </c>
      <c r="M290" s="151">
        <v>82.83</v>
      </c>
      <c r="N290" s="142">
        <f t="shared" si="44"/>
        <v>84.405000000000001</v>
      </c>
      <c r="O290" s="61">
        <v>3</v>
      </c>
    </row>
    <row r="291" spans="1:15" x14ac:dyDescent="0.3">
      <c r="A291" s="446"/>
      <c r="B291" s="443"/>
      <c r="C291" s="443"/>
      <c r="D291" s="136">
        <v>77.976470588235301</v>
      </c>
      <c r="E291" s="173">
        <v>64.635294117647106</v>
      </c>
      <c r="F291" s="148">
        <f t="shared" si="42"/>
        <v>71.305882352941211</v>
      </c>
      <c r="G291" s="174">
        <v>2</v>
      </c>
      <c r="H291" s="147">
        <v>97.2</v>
      </c>
      <c r="I291" s="147">
        <v>96.17</v>
      </c>
      <c r="J291" s="150">
        <f t="shared" si="43"/>
        <v>96.685000000000002</v>
      </c>
      <c r="K291" s="147">
        <v>3</v>
      </c>
      <c r="L291" s="147">
        <v>85.98</v>
      </c>
      <c r="M291" s="151">
        <v>81.83</v>
      </c>
      <c r="N291" s="142">
        <f t="shared" si="44"/>
        <v>83.905000000000001</v>
      </c>
      <c r="O291" s="61">
        <v>3</v>
      </c>
    </row>
    <row r="292" spans="1:15" x14ac:dyDescent="0.3">
      <c r="A292" s="447"/>
      <c r="B292" s="444"/>
      <c r="C292" s="444"/>
      <c r="D292" s="136">
        <v>77.176470588235304</v>
      </c>
      <c r="E292" s="173">
        <v>64.435294117647103</v>
      </c>
      <c r="F292" s="148">
        <f t="shared" si="42"/>
        <v>70.805882352941211</v>
      </c>
      <c r="G292" s="174">
        <v>2</v>
      </c>
      <c r="H292" s="147">
        <v>95.6</v>
      </c>
      <c r="I292" s="147">
        <v>94.97</v>
      </c>
      <c r="J292" s="150">
        <f t="shared" si="43"/>
        <v>95.284999999999997</v>
      </c>
      <c r="K292" s="147">
        <v>3</v>
      </c>
      <c r="L292" s="147">
        <v>85.78</v>
      </c>
      <c r="M292" s="151">
        <v>81.83</v>
      </c>
      <c r="N292" s="142">
        <f t="shared" si="44"/>
        <v>83.805000000000007</v>
      </c>
      <c r="O292" s="61">
        <v>3</v>
      </c>
    </row>
    <row r="293" spans="1:15" x14ac:dyDescent="0.3">
      <c r="A293" s="137"/>
      <c r="B293" s="182"/>
      <c r="C293" s="185"/>
      <c r="D293" s="223">
        <f>AVERAGE(D287:D292)</f>
        <v>83.43725490196077</v>
      </c>
      <c r="E293" s="223">
        <f t="shared" ref="E293:N293" si="54">AVERAGE(E287:E292)</f>
        <v>75.490196078431424</v>
      </c>
      <c r="F293" s="223">
        <f t="shared" si="54"/>
        <v>79.463725490196097</v>
      </c>
      <c r="G293" s="223">
        <f t="shared" si="54"/>
        <v>2.5</v>
      </c>
      <c r="H293" s="223">
        <f t="shared" si="54"/>
        <v>93.908333333333317</v>
      </c>
      <c r="I293" s="223">
        <f t="shared" si="54"/>
        <v>92.676666666666677</v>
      </c>
      <c r="J293" s="223">
        <f t="shared" si="54"/>
        <v>93.292500000000004</v>
      </c>
      <c r="K293" s="223">
        <f t="shared" si="54"/>
        <v>3</v>
      </c>
      <c r="L293" s="223">
        <f t="shared" si="54"/>
        <v>78.526666666666685</v>
      </c>
      <c r="M293" s="223">
        <f t="shared" si="54"/>
        <v>81.961666666666659</v>
      </c>
      <c r="N293" s="223">
        <f t="shared" si="54"/>
        <v>80.244166666666658</v>
      </c>
      <c r="O293" s="223">
        <f>AVERAGE(O287:O292)</f>
        <v>2.5</v>
      </c>
    </row>
    <row r="294" spans="1:15" x14ac:dyDescent="0.3">
      <c r="A294" s="445" t="s">
        <v>661</v>
      </c>
      <c r="B294" s="442" t="s">
        <v>601</v>
      </c>
      <c r="C294" s="454" t="s">
        <v>64</v>
      </c>
      <c r="D294" s="140">
        <v>71.131343283582098</v>
      </c>
      <c r="E294" s="150">
        <v>80.830303030303</v>
      </c>
      <c r="F294" s="148">
        <f t="shared" si="42"/>
        <v>75.980823156942549</v>
      </c>
      <c r="G294" s="152">
        <v>2</v>
      </c>
      <c r="H294" s="153">
        <v>86.98</v>
      </c>
      <c r="I294" s="147">
        <v>88.44</v>
      </c>
      <c r="J294" s="150">
        <f t="shared" si="43"/>
        <v>87.710000000000008</v>
      </c>
      <c r="K294" s="147">
        <v>3</v>
      </c>
      <c r="L294" s="147">
        <v>73.48</v>
      </c>
      <c r="M294" s="151">
        <v>81.16</v>
      </c>
      <c r="N294" s="142">
        <f t="shared" si="44"/>
        <v>77.319999999999993</v>
      </c>
      <c r="O294" s="61">
        <v>2</v>
      </c>
    </row>
    <row r="295" spans="1:15" x14ac:dyDescent="0.3">
      <c r="A295" s="446"/>
      <c r="B295" s="443"/>
      <c r="C295" s="454"/>
      <c r="D295" s="136">
        <v>70.931343283582095</v>
      </c>
      <c r="E295" s="173">
        <v>80.630303030302997</v>
      </c>
      <c r="F295" s="148">
        <f t="shared" si="42"/>
        <v>75.780823156942546</v>
      </c>
      <c r="G295" s="174">
        <v>2</v>
      </c>
      <c r="H295" s="153">
        <v>86.78</v>
      </c>
      <c r="I295" s="147">
        <v>85.65</v>
      </c>
      <c r="J295" s="150">
        <f t="shared" si="43"/>
        <v>86.215000000000003</v>
      </c>
      <c r="K295" s="147">
        <v>3</v>
      </c>
      <c r="L295" s="147">
        <v>66.33</v>
      </c>
      <c r="M295" s="151">
        <v>76.75</v>
      </c>
      <c r="N295" s="142">
        <f t="shared" si="44"/>
        <v>71.539999999999992</v>
      </c>
      <c r="O295" s="61">
        <v>2</v>
      </c>
    </row>
    <row r="296" spans="1:15" x14ac:dyDescent="0.3">
      <c r="A296" s="446"/>
      <c r="B296" s="443"/>
      <c r="C296" s="454"/>
      <c r="D296" s="136">
        <v>70.131343283582098</v>
      </c>
      <c r="E296" s="173">
        <v>80.430303030302994</v>
      </c>
      <c r="F296" s="148">
        <f t="shared" si="42"/>
        <v>75.280823156942546</v>
      </c>
      <c r="G296" s="174">
        <v>2</v>
      </c>
      <c r="H296" s="153">
        <v>86.95</v>
      </c>
      <c r="I296" s="147">
        <v>87.25</v>
      </c>
      <c r="J296" s="150">
        <f t="shared" si="43"/>
        <v>87.1</v>
      </c>
      <c r="K296" s="147">
        <v>3</v>
      </c>
      <c r="L296" s="147">
        <v>62.12</v>
      </c>
      <c r="M296" s="151">
        <v>75.08</v>
      </c>
      <c r="N296" s="142">
        <f t="shared" si="44"/>
        <v>68.599999999999994</v>
      </c>
      <c r="O296" s="61">
        <v>1</v>
      </c>
    </row>
    <row r="297" spans="1:15" x14ac:dyDescent="0.3">
      <c r="A297" s="446"/>
      <c r="B297" s="443"/>
      <c r="C297" s="454"/>
      <c r="D297" s="136">
        <v>76.307462686567206</v>
      </c>
      <c r="E297" s="173">
        <v>77.193939393939402</v>
      </c>
      <c r="F297" s="148">
        <f t="shared" si="42"/>
        <v>76.750701040253304</v>
      </c>
      <c r="G297" s="174">
        <v>2</v>
      </c>
      <c r="H297" s="153">
        <v>94.34</v>
      </c>
      <c r="I297" s="147">
        <v>91.62</v>
      </c>
      <c r="J297" s="150">
        <f t="shared" si="43"/>
        <v>92.98</v>
      </c>
      <c r="K297" s="147">
        <v>3</v>
      </c>
      <c r="L297" s="147">
        <v>73.95</v>
      </c>
      <c r="M297" s="151">
        <v>82.5</v>
      </c>
      <c r="N297" s="142">
        <f t="shared" si="44"/>
        <v>78.224999999999994</v>
      </c>
      <c r="O297" s="61">
        <v>2</v>
      </c>
    </row>
    <row r="298" spans="1:15" x14ac:dyDescent="0.3">
      <c r="A298" s="446"/>
      <c r="B298" s="443"/>
      <c r="C298" s="454"/>
      <c r="D298" s="136">
        <v>75.507462686567195</v>
      </c>
      <c r="E298" s="173">
        <v>75.793939393939397</v>
      </c>
      <c r="F298" s="148">
        <f t="shared" si="42"/>
        <v>75.650701040253296</v>
      </c>
      <c r="G298" s="174">
        <v>2</v>
      </c>
      <c r="H298" s="153">
        <v>93.51</v>
      </c>
      <c r="I298" s="147">
        <v>91.63</v>
      </c>
      <c r="J298" s="150">
        <f t="shared" si="43"/>
        <v>92.57</v>
      </c>
      <c r="K298" s="147">
        <v>3</v>
      </c>
      <c r="L298" s="147">
        <v>70.61</v>
      </c>
      <c r="M298" s="151">
        <v>80.83</v>
      </c>
      <c r="N298" s="142">
        <f t="shared" si="44"/>
        <v>75.72</v>
      </c>
      <c r="O298" s="61">
        <v>2</v>
      </c>
    </row>
    <row r="299" spans="1:15" x14ac:dyDescent="0.3">
      <c r="A299" s="447"/>
      <c r="B299" s="444"/>
      <c r="C299" s="454"/>
      <c r="D299" s="136">
        <v>74.307462686567206</v>
      </c>
      <c r="E299" s="173">
        <v>76.393939393939405</v>
      </c>
      <c r="F299" s="148">
        <f t="shared" si="42"/>
        <v>75.350701040253313</v>
      </c>
      <c r="G299" s="174">
        <v>2</v>
      </c>
      <c r="H299" s="175">
        <v>93.34</v>
      </c>
      <c r="I299" s="147">
        <v>92.42</v>
      </c>
      <c r="J299" s="150">
        <f t="shared" si="43"/>
        <v>92.88</v>
      </c>
      <c r="K299" s="147">
        <v>3</v>
      </c>
      <c r="L299" s="147">
        <v>73.819999999999993</v>
      </c>
      <c r="M299" s="151">
        <v>80.03</v>
      </c>
      <c r="N299" s="142">
        <f t="shared" si="44"/>
        <v>76.924999999999997</v>
      </c>
      <c r="O299" s="61">
        <v>2</v>
      </c>
    </row>
    <row r="300" spans="1:15" x14ac:dyDescent="0.3">
      <c r="A300" s="137"/>
      <c r="B300" s="182"/>
      <c r="C300" s="186"/>
      <c r="D300" s="223">
        <f>AVERAGE(D294:D299)</f>
        <v>73.05273631840798</v>
      </c>
      <c r="E300" s="223">
        <f t="shared" ref="E300:O300" si="55">AVERAGE(E294:E299)</f>
        <v>78.545454545454518</v>
      </c>
      <c r="F300" s="223">
        <f t="shared" si="55"/>
        <v>75.799095431931264</v>
      </c>
      <c r="G300" s="223">
        <f t="shared" si="55"/>
        <v>2</v>
      </c>
      <c r="H300" s="223">
        <f t="shared" si="55"/>
        <v>90.316666666666663</v>
      </c>
      <c r="I300" s="223">
        <f t="shared" si="55"/>
        <v>89.501666666666665</v>
      </c>
      <c r="J300" s="223">
        <f t="shared" si="55"/>
        <v>89.90916666666665</v>
      </c>
      <c r="K300" s="223">
        <f t="shared" si="55"/>
        <v>3</v>
      </c>
      <c r="L300" s="223">
        <f t="shared" si="55"/>
        <v>70.051666666666662</v>
      </c>
      <c r="M300" s="223">
        <f t="shared" si="55"/>
        <v>79.391666666666666</v>
      </c>
      <c r="N300" s="223">
        <f t="shared" si="55"/>
        <v>74.721666666666664</v>
      </c>
      <c r="O300" s="223">
        <f t="shared" si="55"/>
        <v>1.8333333333333333</v>
      </c>
    </row>
    <row r="301" spans="1:15" x14ac:dyDescent="0.3">
      <c r="A301" s="445" t="s">
        <v>662</v>
      </c>
      <c r="B301" s="442" t="s">
        <v>601</v>
      </c>
      <c r="C301" s="448" t="s">
        <v>602</v>
      </c>
      <c r="D301" s="128">
        <v>79.689552238806002</v>
      </c>
      <c r="E301" s="150">
        <v>88.103030303030295</v>
      </c>
      <c r="F301" s="148">
        <f t="shared" si="42"/>
        <v>83.896291270918141</v>
      </c>
      <c r="G301" s="152">
        <v>3</v>
      </c>
      <c r="H301" s="147">
        <v>78.14</v>
      </c>
      <c r="I301" s="147">
        <v>76.7</v>
      </c>
      <c r="J301" s="150">
        <f t="shared" si="43"/>
        <v>77.42</v>
      </c>
      <c r="K301" s="147">
        <v>2</v>
      </c>
      <c r="L301" s="147">
        <v>80.430000000000007</v>
      </c>
      <c r="M301" s="151">
        <v>79.75</v>
      </c>
      <c r="N301" s="142">
        <f t="shared" si="44"/>
        <v>80.09</v>
      </c>
      <c r="O301" s="61">
        <v>3</v>
      </c>
    </row>
    <row r="302" spans="1:15" x14ac:dyDescent="0.3">
      <c r="A302" s="446"/>
      <c r="B302" s="443"/>
      <c r="C302" s="449"/>
      <c r="D302" s="128">
        <v>79.489552238805999</v>
      </c>
      <c r="E302" s="150">
        <v>87.5030303030303</v>
      </c>
      <c r="F302" s="148">
        <f t="shared" si="42"/>
        <v>83.49629127091815</v>
      </c>
      <c r="G302" s="152">
        <v>3</v>
      </c>
      <c r="H302" s="147">
        <v>81.23</v>
      </c>
      <c r="I302" s="147">
        <v>77.89</v>
      </c>
      <c r="J302" s="150">
        <f t="shared" si="43"/>
        <v>79.56</v>
      </c>
      <c r="K302" s="147">
        <v>2</v>
      </c>
      <c r="L302" s="147">
        <v>81.099999999999994</v>
      </c>
      <c r="M302" s="151">
        <v>83.1</v>
      </c>
      <c r="N302" s="142">
        <f t="shared" si="44"/>
        <v>82.1</v>
      </c>
      <c r="O302" s="61">
        <v>3</v>
      </c>
    </row>
    <row r="303" spans="1:15" x14ac:dyDescent="0.3">
      <c r="A303" s="446"/>
      <c r="B303" s="443"/>
      <c r="C303" s="449"/>
      <c r="D303" s="128">
        <v>78.489552238805999</v>
      </c>
      <c r="E303" s="150">
        <v>87.103030303030295</v>
      </c>
      <c r="F303" s="148">
        <f t="shared" si="42"/>
        <v>82.796291270918147</v>
      </c>
      <c r="G303" s="152">
        <v>3</v>
      </c>
      <c r="H303" s="147">
        <v>78.34</v>
      </c>
      <c r="I303" s="147">
        <v>80.08</v>
      </c>
      <c r="J303" s="150">
        <f t="shared" si="43"/>
        <v>79.210000000000008</v>
      </c>
      <c r="K303" s="147">
        <v>2</v>
      </c>
      <c r="L303" s="147">
        <v>79.83</v>
      </c>
      <c r="M303" s="151">
        <v>82.9</v>
      </c>
      <c r="N303" s="142">
        <f t="shared" si="44"/>
        <v>81.365000000000009</v>
      </c>
      <c r="O303" s="61">
        <v>3</v>
      </c>
    </row>
    <row r="304" spans="1:15" x14ac:dyDescent="0.3">
      <c r="A304" s="446"/>
      <c r="B304" s="443"/>
      <c r="C304" s="449"/>
      <c r="D304" s="128">
        <v>77.301492537313393</v>
      </c>
      <c r="E304" s="150">
        <v>86.090909090909093</v>
      </c>
      <c r="F304" s="148">
        <f t="shared" si="42"/>
        <v>81.696200814111251</v>
      </c>
      <c r="G304" s="152">
        <v>3</v>
      </c>
      <c r="H304" s="147">
        <v>77.739999999999995</v>
      </c>
      <c r="I304" s="147">
        <v>70.930000000000007</v>
      </c>
      <c r="J304" s="150">
        <f t="shared" si="43"/>
        <v>74.335000000000008</v>
      </c>
      <c r="K304" s="147">
        <v>2</v>
      </c>
      <c r="L304" s="147">
        <v>82.17</v>
      </c>
      <c r="M304" s="151">
        <v>85.4</v>
      </c>
      <c r="N304" s="142">
        <f t="shared" si="44"/>
        <v>83.784999999999997</v>
      </c>
      <c r="O304" s="61">
        <v>3</v>
      </c>
    </row>
    <row r="305" spans="1:15" x14ac:dyDescent="0.3">
      <c r="A305" s="446"/>
      <c r="B305" s="443"/>
      <c r="C305" s="449"/>
      <c r="D305" s="128">
        <v>76.501492537313396</v>
      </c>
      <c r="E305" s="150">
        <v>87.090909090909093</v>
      </c>
      <c r="F305" s="148">
        <f t="shared" si="42"/>
        <v>81.796200814111245</v>
      </c>
      <c r="G305" s="152">
        <v>3</v>
      </c>
      <c r="H305" s="147">
        <v>83.66</v>
      </c>
      <c r="I305" s="147">
        <v>76.900000000000006</v>
      </c>
      <c r="J305" s="150">
        <f t="shared" si="43"/>
        <v>80.28</v>
      </c>
      <c r="K305" s="147">
        <v>3</v>
      </c>
      <c r="L305" s="147">
        <v>80.3</v>
      </c>
      <c r="M305" s="151">
        <v>79.8</v>
      </c>
      <c r="N305" s="142">
        <f t="shared" si="44"/>
        <v>80.05</v>
      </c>
      <c r="O305" s="61">
        <v>3</v>
      </c>
    </row>
    <row r="306" spans="1:15" x14ac:dyDescent="0.3">
      <c r="A306" s="447"/>
      <c r="B306" s="444"/>
      <c r="C306" s="450"/>
      <c r="D306" s="128">
        <v>76.301492537313393</v>
      </c>
      <c r="E306" s="150">
        <v>85.690909090909102</v>
      </c>
      <c r="F306" s="148">
        <f t="shared" si="42"/>
        <v>80.996200814111248</v>
      </c>
      <c r="G306" s="152">
        <v>3</v>
      </c>
      <c r="H306" s="147">
        <v>84.72</v>
      </c>
      <c r="I306" s="147">
        <v>84.46</v>
      </c>
      <c r="J306" s="150">
        <f t="shared" si="43"/>
        <v>84.59</v>
      </c>
      <c r="K306" s="147">
        <v>3</v>
      </c>
      <c r="L306" s="147">
        <v>80.77</v>
      </c>
      <c r="M306" s="151">
        <v>83.15</v>
      </c>
      <c r="N306" s="142">
        <f t="shared" si="44"/>
        <v>81.960000000000008</v>
      </c>
      <c r="O306" s="61">
        <v>3</v>
      </c>
    </row>
    <row r="307" spans="1:15" x14ac:dyDescent="0.3">
      <c r="A307" s="137"/>
      <c r="B307" s="182"/>
      <c r="C307" s="183"/>
      <c r="D307" s="197">
        <f>AVERAGE(D301:D306)</f>
        <v>77.962189054726366</v>
      </c>
      <c r="E307" s="197">
        <f t="shared" ref="E307:O307" si="56">AVERAGE(E301:E306)</f>
        <v>86.930303030303037</v>
      </c>
      <c r="F307" s="197">
        <f t="shared" si="56"/>
        <v>82.446246042514701</v>
      </c>
      <c r="G307" s="197">
        <f t="shared" si="56"/>
        <v>3</v>
      </c>
      <c r="H307" s="197">
        <f t="shared" si="56"/>
        <v>80.638333333333335</v>
      </c>
      <c r="I307" s="197">
        <f t="shared" si="56"/>
        <v>77.826666666666668</v>
      </c>
      <c r="J307" s="197">
        <f t="shared" si="56"/>
        <v>79.232500000000016</v>
      </c>
      <c r="K307" s="197">
        <f t="shared" si="56"/>
        <v>2.3333333333333335</v>
      </c>
      <c r="L307" s="197">
        <f t="shared" si="56"/>
        <v>80.766666666666666</v>
      </c>
      <c r="M307" s="197">
        <f t="shared" si="56"/>
        <v>82.350000000000009</v>
      </c>
      <c r="N307" s="197">
        <f t="shared" si="56"/>
        <v>81.558333333333337</v>
      </c>
      <c r="O307" s="197">
        <f t="shared" si="56"/>
        <v>3</v>
      </c>
    </row>
    <row r="308" spans="1:15" x14ac:dyDescent="0.3">
      <c r="A308" s="445" t="s">
        <v>663</v>
      </c>
      <c r="B308" s="442" t="s">
        <v>601</v>
      </c>
      <c r="C308" s="448" t="s">
        <v>66</v>
      </c>
      <c r="D308" s="128">
        <v>87.253731343283604</v>
      </c>
      <c r="E308" s="150">
        <v>91.939393939393895</v>
      </c>
      <c r="F308" s="148">
        <f t="shared" ref="F308:F382" si="57">AVERAGE(D308:E308)</f>
        <v>89.59656264133875</v>
      </c>
      <c r="G308" s="152">
        <v>3</v>
      </c>
      <c r="H308" s="147">
        <v>79.569999999999993</v>
      </c>
      <c r="I308" s="147">
        <v>73.91</v>
      </c>
      <c r="J308" s="150">
        <f t="shared" ref="J308:J382" si="58">AVERAGE(H308:I308)</f>
        <v>76.739999999999995</v>
      </c>
      <c r="K308" s="147">
        <v>2</v>
      </c>
      <c r="L308" s="147">
        <v>78.92</v>
      </c>
      <c r="M308" s="151">
        <v>87.17</v>
      </c>
      <c r="N308" s="142">
        <f t="shared" ref="N308:N382" si="59">AVERAGE(L308:M308)</f>
        <v>83.045000000000002</v>
      </c>
      <c r="O308" s="61">
        <v>3</v>
      </c>
    </row>
    <row r="309" spans="1:15" x14ac:dyDescent="0.3">
      <c r="A309" s="446"/>
      <c r="B309" s="443"/>
      <c r="C309" s="449"/>
      <c r="D309" s="128">
        <v>87.453731343283593</v>
      </c>
      <c r="E309" s="150">
        <v>92.339393939393901</v>
      </c>
      <c r="F309" s="148">
        <f t="shared" si="57"/>
        <v>89.896562641338747</v>
      </c>
      <c r="G309" s="152">
        <v>3</v>
      </c>
      <c r="H309" s="147">
        <v>76.709999999999994</v>
      </c>
      <c r="I309" s="147">
        <v>70.930000000000007</v>
      </c>
      <c r="J309" s="150">
        <f t="shared" si="58"/>
        <v>73.819999999999993</v>
      </c>
      <c r="K309" s="147">
        <v>2</v>
      </c>
      <c r="L309" s="147">
        <v>79.209999999999994</v>
      </c>
      <c r="M309" s="151">
        <v>86.97</v>
      </c>
      <c r="N309" s="142">
        <f t="shared" si="59"/>
        <v>83.09</v>
      </c>
      <c r="O309" s="61">
        <v>3</v>
      </c>
    </row>
    <row r="310" spans="1:15" x14ac:dyDescent="0.3">
      <c r="A310" s="446"/>
      <c r="B310" s="443"/>
      <c r="C310" s="449"/>
      <c r="D310" s="128">
        <v>87.653731343283596</v>
      </c>
      <c r="E310" s="150">
        <v>91.739393939393906</v>
      </c>
      <c r="F310" s="148">
        <f t="shared" si="57"/>
        <v>89.696562641338744</v>
      </c>
      <c r="G310" s="152">
        <v>3</v>
      </c>
      <c r="H310" s="147">
        <v>79.77</v>
      </c>
      <c r="I310" s="147">
        <v>69.34</v>
      </c>
      <c r="J310" s="150">
        <f t="shared" si="58"/>
        <v>74.555000000000007</v>
      </c>
      <c r="K310" s="147">
        <v>2</v>
      </c>
      <c r="L310" s="147">
        <v>78.81</v>
      </c>
      <c r="M310" s="151">
        <v>85.48</v>
      </c>
      <c r="N310" s="142">
        <f t="shared" si="59"/>
        <v>82.14500000000001</v>
      </c>
      <c r="O310" s="61">
        <v>3</v>
      </c>
    </row>
    <row r="311" spans="1:15" x14ac:dyDescent="0.3">
      <c r="A311" s="446"/>
      <c r="B311" s="443"/>
      <c r="C311" s="449"/>
      <c r="D311" s="128">
        <v>91.429850746268698</v>
      </c>
      <c r="E311" s="150">
        <v>90.539393939393904</v>
      </c>
      <c r="F311" s="148">
        <f t="shared" si="57"/>
        <v>90.984622342831301</v>
      </c>
      <c r="G311" s="152">
        <v>3</v>
      </c>
      <c r="H311" s="147">
        <v>83.89</v>
      </c>
      <c r="I311" s="147">
        <v>87.64</v>
      </c>
      <c r="J311" s="150">
        <f t="shared" si="58"/>
        <v>85.765000000000001</v>
      </c>
      <c r="K311" s="147">
        <v>3</v>
      </c>
      <c r="L311" s="147">
        <v>88.24</v>
      </c>
      <c r="M311" s="151">
        <v>88.95</v>
      </c>
      <c r="N311" s="142">
        <f t="shared" si="59"/>
        <v>88.594999999999999</v>
      </c>
      <c r="O311" s="61">
        <v>3</v>
      </c>
    </row>
    <row r="312" spans="1:15" x14ac:dyDescent="0.3">
      <c r="A312" s="446"/>
      <c r="B312" s="443"/>
      <c r="C312" s="449"/>
      <c r="D312" s="128">
        <v>91.629850746268701</v>
      </c>
      <c r="E312" s="150">
        <v>91.339393939393901</v>
      </c>
      <c r="F312" s="148">
        <f t="shared" si="57"/>
        <v>91.484622342831301</v>
      </c>
      <c r="G312" s="152">
        <v>3</v>
      </c>
      <c r="H312" s="147">
        <v>84.29</v>
      </c>
      <c r="I312" s="147">
        <v>85.66</v>
      </c>
      <c r="J312" s="150">
        <f t="shared" si="58"/>
        <v>84.974999999999994</v>
      </c>
      <c r="K312" s="147">
        <v>3</v>
      </c>
      <c r="L312" s="147">
        <v>89.73</v>
      </c>
      <c r="M312" s="151">
        <v>87.66</v>
      </c>
      <c r="N312" s="142">
        <f t="shared" si="59"/>
        <v>88.694999999999993</v>
      </c>
      <c r="O312" s="61">
        <v>3</v>
      </c>
    </row>
    <row r="313" spans="1:15" x14ac:dyDescent="0.3">
      <c r="A313" s="447"/>
      <c r="B313" s="444"/>
      <c r="C313" s="450"/>
      <c r="D313" s="128">
        <v>91.029850746268707</v>
      </c>
      <c r="E313" s="150">
        <v>91.539393939393904</v>
      </c>
      <c r="F313" s="148">
        <f t="shared" si="57"/>
        <v>91.284622342831312</v>
      </c>
      <c r="G313" s="152">
        <v>3</v>
      </c>
      <c r="H313" s="147">
        <v>79.2</v>
      </c>
      <c r="I313" s="147">
        <v>80.28</v>
      </c>
      <c r="J313" s="150">
        <f t="shared" si="58"/>
        <v>79.740000000000009</v>
      </c>
      <c r="K313" s="147">
        <v>2</v>
      </c>
      <c r="L313" s="147">
        <v>87.15</v>
      </c>
      <c r="M313" s="151">
        <v>88.75</v>
      </c>
      <c r="N313" s="142">
        <f t="shared" si="59"/>
        <v>87.95</v>
      </c>
      <c r="O313" s="61">
        <v>3</v>
      </c>
    </row>
    <row r="314" spans="1:15" x14ac:dyDescent="0.3">
      <c r="A314" s="137"/>
      <c r="B314" s="182"/>
      <c r="C314" s="184"/>
      <c r="D314" s="197">
        <f>AVERAGE(D308:D313)</f>
        <v>89.408457711442807</v>
      </c>
      <c r="E314" s="197">
        <f t="shared" ref="E314:O314" si="60">AVERAGE(E308:E313)</f>
        <v>91.572727272727249</v>
      </c>
      <c r="F314" s="197">
        <f t="shared" si="60"/>
        <v>90.490592492085014</v>
      </c>
      <c r="G314" s="197">
        <f t="shared" si="60"/>
        <v>3</v>
      </c>
      <c r="H314" s="197">
        <f t="shared" si="60"/>
        <v>80.571666666666658</v>
      </c>
      <c r="I314" s="197">
        <f t="shared" si="60"/>
        <v>77.959999999999994</v>
      </c>
      <c r="J314" s="197">
        <f t="shared" si="60"/>
        <v>79.265833333333333</v>
      </c>
      <c r="K314" s="197">
        <f t="shared" si="60"/>
        <v>2.3333333333333335</v>
      </c>
      <c r="L314" s="197">
        <f t="shared" si="60"/>
        <v>83.676666666666677</v>
      </c>
      <c r="M314" s="197">
        <f t="shared" si="60"/>
        <v>87.49666666666667</v>
      </c>
      <c r="N314" s="197">
        <f t="shared" si="60"/>
        <v>85.586666666666659</v>
      </c>
      <c r="O314" s="197">
        <f t="shared" si="60"/>
        <v>3</v>
      </c>
    </row>
    <row r="315" spans="1:15" x14ac:dyDescent="0.3">
      <c r="A315" s="445" t="s">
        <v>664</v>
      </c>
      <c r="B315" s="442" t="s">
        <v>601</v>
      </c>
      <c r="C315" s="451" t="s">
        <v>603</v>
      </c>
      <c r="D315" s="128">
        <v>82.477611940298502</v>
      </c>
      <c r="E315" s="150">
        <v>77.193939393939402</v>
      </c>
      <c r="F315" s="148">
        <f t="shared" si="57"/>
        <v>79.835775667118952</v>
      </c>
      <c r="G315" s="152">
        <v>2</v>
      </c>
      <c r="H315" s="147">
        <v>82.26</v>
      </c>
      <c r="I315" s="147">
        <v>79.28</v>
      </c>
      <c r="J315" s="150">
        <f t="shared" si="58"/>
        <v>80.77000000000001</v>
      </c>
      <c r="K315" s="147">
        <v>3</v>
      </c>
      <c r="L315" s="147">
        <v>85.51</v>
      </c>
      <c r="M315" s="156">
        <v>88.78</v>
      </c>
      <c r="N315" s="142">
        <f t="shared" si="59"/>
        <v>87.14500000000001</v>
      </c>
      <c r="O315" s="61">
        <v>3</v>
      </c>
    </row>
    <row r="316" spans="1:15" x14ac:dyDescent="0.3">
      <c r="A316" s="446"/>
      <c r="B316" s="443"/>
      <c r="C316" s="452"/>
      <c r="D316" s="136">
        <v>82.277611940298499</v>
      </c>
      <c r="E316" s="173">
        <v>75.993939393939399</v>
      </c>
      <c r="F316" s="148">
        <f t="shared" si="57"/>
        <v>79.135775667118949</v>
      </c>
      <c r="G316" s="174">
        <v>2</v>
      </c>
      <c r="H316" s="147">
        <v>82.26</v>
      </c>
      <c r="I316" s="147">
        <v>75.5</v>
      </c>
      <c r="J316" s="150">
        <f t="shared" si="58"/>
        <v>78.88</v>
      </c>
      <c r="K316" s="147">
        <v>2</v>
      </c>
      <c r="L316" s="147">
        <v>84.71</v>
      </c>
      <c r="M316" s="156">
        <v>86.91</v>
      </c>
      <c r="N316" s="142">
        <f t="shared" si="59"/>
        <v>85.81</v>
      </c>
      <c r="O316" s="61">
        <v>3</v>
      </c>
    </row>
    <row r="317" spans="1:15" x14ac:dyDescent="0.3">
      <c r="A317" s="446"/>
      <c r="B317" s="443"/>
      <c r="C317" s="452"/>
      <c r="D317" s="136">
        <v>82.077611940298496</v>
      </c>
      <c r="E317" s="173">
        <v>76.793939393939397</v>
      </c>
      <c r="F317" s="148">
        <f t="shared" si="57"/>
        <v>79.435775667118946</v>
      </c>
      <c r="G317" s="174">
        <v>2</v>
      </c>
      <c r="H317" s="147">
        <v>86.12</v>
      </c>
      <c r="I317" s="147">
        <v>82.27</v>
      </c>
      <c r="J317" s="150">
        <f t="shared" si="58"/>
        <v>84.194999999999993</v>
      </c>
      <c r="K317" s="147">
        <v>3</v>
      </c>
      <c r="L317" s="147">
        <v>84.71</v>
      </c>
      <c r="M317" s="156">
        <v>88.18</v>
      </c>
      <c r="N317" s="142">
        <f t="shared" si="59"/>
        <v>86.444999999999993</v>
      </c>
      <c r="O317" s="61">
        <v>3</v>
      </c>
    </row>
    <row r="318" spans="1:15" x14ac:dyDescent="0.3">
      <c r="A318" s="446"/>
      <c r="B318" s="443"/>
      <c r="C318" s="452"/>
      <c r="D318" s="136">
        <v>73.319402985074603</v>
      </c>
      <c r="E318" s="173">
        <v>73.357575757575802</v>
      </c>
      <c r="F318" s="148">
        <f t="shared" si="57"/>
        <v>73.33848937132521</v>
      </c>
      <c r="G318" s="174">
        <v>2</v>
      </c>
      <c r="H318" s="147">
        <v>82.66</v>
      </c>
      <c r="I318" s="147">
        <v>80.28</v>
      </c>
      <c r="J318" s="150">
        <f t="shared" si="58"/>
        <v>81.47</v>
      </c>
      <c r="K318" s="147">
        <v>3</v>
      </c>
      <c r="L318" s="147">
        <v>79.23</v>
      </c>
      <c r="M318" s="156">
        <v>88.75</v>
      </c>
      <c r="N318" s="142">
        <f t="shared" si="59"/>
        <v>83.990000000000009</v>
      </c>
      <c r="O318" s="61">
        <v>3</v>
      </c>
    </row>
    <row r="319" spans="1:15" x14ac:dyDescent="0.3">
      <c r="A319" s="446"/>
      <c r="B319" s="443"/>
      <c r="C319" s="452"/>
      <c r="D319" s="136">
        <v>73.719402985074595</v>
      </c>
      <c r="E319" s="173">
        <v>72.757575757575793</v>
      </c>
      <c r="F319" s="148">
        <f t="shared" si="57"/>
        <v>73.238489371325187</v>
      </c>
      <c r="G319" s="174">
        <v>2</v>
      </c>
      <c r="H319" s="147">
        <v>81.400000000000006</v>
      </c>
      <c r="I319" s="147">
        <v>83.47</v>
      </c>
      <c r="J319" s="150">
        <f t="shared" si="58"/>
        <v>82.435000000000002</v>
      </c>
      <c r="K319" s="147">
        <v>3</v>
      </c>
      <c r="L319" s="147">
        <v>78.83</v>
      </c>
      <c r="M319" s="156">
        <v>90.04</v>
      </c>
      <c r="N319" s="142">
        <f t="shared" si="59"/>
        <v>84.435000000000002</v>
      </c>
      <c r="O319" s="61">
        <v>3</v>
      </c>
    </row>
    <row r="320" spans="1:15" x14ac:dyDescent="0.3">
      <c r="A320" s="447"/>
      <c r="B320" s="444"/>
      <c r="C320" s="453"/>
      <c r="D320" s="136">
        <v>73.519402985074606</v>
      </c>
      <c r="E320" s="173">
        <v>72.957575757575796</v>
      </c>
      <c r="F320" s="148">
        <f t="shared" si="57"/>
        <v>73.238489371325201</v>
      </c>
      <c r="G320" s="174">
        <v>2</v>
      </c>
      <c r="H320" s="147">
        <v>80.83</v>
      </c>
      <c r="I320" s="147">
        <v>82.07</v>
      </c>
      <c r="J320" s="150">
        <f t="shared" si="58"/>
        <v>81.449999999999989</v>
      </c>
      <c r="K320" s="147">
        <v>3</v>
      </c>
      <c r="L320" s="147">
        <v>78.63</v>
      </c>
      <c r="M320" s="156">
        <v>89.84</v>
      </c>
      <c r="N320" s="142">
        <f t="shared" si="59"/>
        <v>84.234999999999999</v>
      </c>
      <c r="O320" s="61">
        <v>3</v>
      </c>
    </row>
    <row r="321" spans="1:15" x14ac:dyDescent="0.3">
      <c r="A321" s="137"/>
      <c r="B321" s="182"/>
      <c r="C321" s="184"/>
      <c r="D321" s="223">
        <f>AVERAGE(D315:D320)</f>
        <v>77.898507462686553</v>
      </c>
      <c r="E321" s="223">
        <f t="shared" ref="E321:O321" si="61">AVERAGE(E315:E320)</f>
        <v>74.842424242424258</v>
      </c>
      <c r="F321" s="223">
        <f t="shared" si="61"/>
        <v>76.370465852555398</v>
      </c>
      <c r="G321" s="223">
        <f t="shared" si="61"/>
        <v>2</v>
      </c>
      <c r="H321" s="223">
        <f t="shared" si="61"/>
        <v>82.588333333333338</v>
      </c>
      <c r="I321" s="223">
        <f t="shared" si="61"/>
        <v>80.478333333333339</v>
      </c>
      <c r="J321" s="223">
        <f t="shared" si="61"/>
        <v>81.533333333333331</v>
      </c>
      <c r="K321" s="223">
        <f t="shared" si="61"/>
        <v>2.8333333333333335</v>
      </c>
      <c r="L321" s="223">
        <f t="shared" si="61"/>
        <v>81.936666666666667</v>
      </c>
      <c r="M321" s="223">
        <f t="shared" si="61"/>
        <v>88.75</v>
      </c>
      <c r="N321" s="223">
        <f t="shared" si="61"/>
        <v>85.34333333333332</v>
      </c>
      <c r="O321" s="223">
        <f t="shared" si="61"/>
        <v>3</v>
      </c>
    </row>
    <row r="322" spans="1:15" x14ac:dyDescent="0.3">
      <c r="A322" s="445" t="s">
        <v>665</v>
      </c>
      <c r="B322" s="442" t="s">
        <v>601</v>
      </c>
      <c r="C322" s="451" t="s">
        <v>604</v>
      </c>
      <c r="D322" s="128">
        <v>84.259701492537303</v>
      </c>
      <c r="E322" s="150">
        <v>84.890909090909105</v>
      </c>
      <c r="F322" s="148">
        <f t="shared" si="57"/>
        <v>84.575305291723197</v>
      </c>
      <c r="G322" s="152">
        <v>3</v>
      </c>
      <c r="H322" s="147">
        <v>89.85</v>
      </c>
      <c r="I322" s="147">
        <v>81.87</v>
      </c>
      <c r="J322" s="150">
        <f t="shared" si="58"/>
        <v>85.86</v>
      </c>
      <c r="K322" s="147">
        <v>3</v>
      </c>
      <c r="L322" s="147">
        <v>76.42</v>
      </c>
      <c r="M322" s="151">
        <v>90.92</v>
      </c>
      <c r="N322" s="142">
        <f t="shared" si="59"/>
        <v>83.67</v>
      </c>
      <c r="O322" s="61">
        <v>3</v>
      </c>
    </row>
    <row r="323" spans="1:15" x14ac:dyDescent="0.3">
      <c r="A323" s="446"/>
      <c r="B323" s="443"/>
      <c r="C323" s="452"/>
      <c r="D323" s="136">
        <v>83.859701492537297</v>
      </c>
      <c r="E323" s="173">
        <v>84.690909090909102</v>
      </c>
      <c r="F323" s="148">
        <f t="shared" si="57"/>
        <v>84.2753052917232</v>
      </c>
      <c r="G323" s="174">
        <v>3</v>
      </c>
      <c r="H323" s="147">
        <v>89.85</v>
      </c>
      <c r="I323" s="147">
        <v>86.25</v>
      </c>
      <c r="J323" s="150">
        <f t="shared" si="58"/>
        <v>88.05</v>
      </c>
      <c r="K323" s="147">
        <v>3</v>
      </c>
      <c r="L323" s="147">
        <v>74.349999999999994</v>
      </c>
      <c r="M323" s="151">
        <v>86.71</v>
      </c>
      <c r="N323" s="142">
        <f t="shared" si="59"/>
        <v>80.53</v>
      </c>
      <c r="O323" s="61">
        <v>3</v>
      </c>
    </row>
    <row r="324" spans="1:15" x14ac:dyDescent="0.3">
      <c r="A324" s="446"/>
      <c r="B324" s="443"/>
      <c r="C324" s="452"/>
      <c r="D324" s="136">
        <v>83.459701492537306</v>
      </c>
      <c r="E324" s="173">
        <v>85.290909090909096</v>
      </c>
      <c r="F324" s="148">
        <f t="shared" si="57"/>
        <v>84.375305291723208</v>
      </c>
      <c r="G324" s="174">
        <v>3</v>
      </c>
      <c r="H324" s="147">
        <v>87.15</v>
      </c>
      <c r="I324" s="147">
        <v>82.27</v>
      </c>
      <c r="J324" s="150">
        <f t="shared" si="58"/>
        <v>84.710000000000008</v>
      </c>
      <c r="K324" s="147">
        <v>3</v>
      </c>
      <c r="L324" s="147">
        <v>73.28</v>
      </c>
      <c r="M324" s="151">
        <v>85.24</v>
      </c>
      <c r="N324" s="142">
        <f t="shared" si="59"/>
        <v>79.259999999999991</v>
      </c>
      <c r="O324" s="61">
        <v>2</v>
      </c>
    </row>
    <row r="325" spans="1:15" x14ac:dyDescent="0.3">
      <c r="A325" s="446"/>
      <c r="B325" s="443"/>
      <c r="C325" s="452"/>
      <c r="D325" s="136">
        <v>83.659701492537295</v>
      </c>
      <c r="E325" s="173">
        <v>84.490909090909099</v>
      </c>
      <c r="F325" s="148">
        <f t="shared" si="57"/>
        <v>84.075305291723197</v>
      </c>
      <c r="G325" s="174">
        <v>3</v>
      </c>
      <c r="H325" s="147">
        <v>92.08</v>
      </c>
      <c r="I325" s="147">
        <v>84.26</v>
      </c>
      <c r="J325" s="150">
        <f t="shared" si="58"/>
        <v>88.17</v>
      </c>
      <c r="K325" s="147">
        <v>3</v>
      </c>
      <c r="L325" s="147">
        <v>70.540000000000006</v>
      </c>
      <c r="M325" s="151">
        <v>76.150000000000006</v>
      </c>
      <c r="N325" s="142">
        <f t="shared" si="59"/>
        <v>73.344999999999999</v>
      </c>
      <c r="O325" s="61">
        <v>2</v>
      </c>
    </row>
    <row r="326" spans="1:15" x14ac:dyDescent="0.3">
      <c r="A326" s="446"/>
      <c r="B326" s="443"/>
      <c r="C326" s="452"/>
      <c r="D326" s="136">
        <v>83.859701492537297</v>
      </c>
      <c r="E326" s="173">
        <v>85.690909090909102</v>
      </c>
      <c r="F326" s="148">
        <f t="shared" si="57"/>
        <v>84.7753052917232</v>
      </c>
      <c r="G326" s="174">
        <v>3</v>
      </c>
      <c r="H326" s="147">
        <v>91.28</v>
      </c>
      <c r="I326" s="147">
        <v>85.26</v>
      </c>
      <c r="J326" s="150">
        <f t="shared" si="58"/>
        <v>88.27000000000001</v>
      </c>
      <c r="K326" s="147">
        <v>3</v>
      </c>
      <c r="L326" s="147">
        <v>71.61</v>
      </c>
      <c r="M326" s="151">
        <v>74.88</v>
      </c>
      <c r="N326" s="142">
        <f t="shared" si="59"/>
        <v>73.245000000000005</v>
      </c>
      <c r="O326" s="61">
        <v>2</v>
      </c>
    </row>
    <row r="327" spans="1:15" x14ac:dyDescent="0.3">
      <c r="A327" s="447"/>
      <c r="B327" s="444"/>
      <c r="C327" s="453"/>
      <c r="D327" s="136">
        <v>84.659701492537295</v>
      </c>
      <c r="E327" s="173">
        <v>86.090909090909093</v>
      </c>
      <c r="F327" s="148">
        <f t="shared" si="57"/>
        <v>85.375305291723194</v>
      </c>
      <c r="G327" s="174">
        <v>3</v>
      </c>
      <c r="H327" s="147">
        <v>92.08</v>
      </c>
      <c r="I327" s="147">
        <v>84.06</v>
      </c>
      <c r="J327" s="150">
        <f t="shared" si="58"/>
        <v>88.07</v>
      </c>
      <c r="K327" s="147">
        <v>3</v>
      </c>
      <c r="L327" s="147">
        <v>67.599999999999994</v>
      </c>
      <c r="M327" s="151">
        <v>73.209999999999994</v>
      </c>
      <c r="N327" s="142">
        <f t="shared" si="59"/>
        <v>70.405000000000001</v>
      </c>
      <c r="O327" s="61">
        <v>2</v>
      </c>
    </row>
    <row r="328" spans="1:15" x14ac:dyDescent="0.3">
      <c r="A328" s="137"/>
      <c r="B328" s="182"/>
      <c r="C328" s="187"/>
      <c r="D328" s="223">
        <f>AVERAGE(D322:D327)</f>
        <v>83.959701492537292</v>
      </c>
      <c r="E328" s="223">
        <f t="shared" ref="E328:O328" si="62">AVERAGE(E322:E327)</f>
        <v>85.190909090909102</v>
      </c>
      <c r="F328" s="223">
        <f t="shared" si="62"/>
        <v>84.575305291723197</v>
      </c>
      <c r="G328" s="223">
        <f t="shared" si="62"/>
        <v>3</v>
      </c>
      <c r="H328" s="223">
        <f t="shared" si="62"/>
        <v>90.381666666666675</v>
      </c>
      <c r="I328" s="223">
        <f t="shared" si="62"/>
        <v>83.99499999999999</v>
      </c>
      <c r="J328" s="223">
        <f t="shared" si="62"/>
        <v>87.188333333333347</v>
      </c>
      <c r="K328" s="223">
        <f t="shared" si="62"/>
        <v>3</v>
      </c>
      <c r="L328" s="223">
        <f t="shared" si="62"/>
        <v>72.3</v>
      </c>
      <c r="M328" s="223">
        <f t="shared" si="62"/>
        <v>81.184999999999988</v>
      </c>
      <c r="N328" s="223">
        <f t="shared" si="62"/>
        <v>76.742499999999993</v>
      </c>
      <c r="O328" s="223">
        <f t="shared" si="62"/>
        <v>2.3333333333333335</v>
      </c>
    </row>
    <row r="329" spans="1:15" x14ac:dyDescent="0.3">
      <c r="A329" s="445" t="s">
        <v>666</v>
      </c>
      <c r="B329" s="442" t="s">
        <v>601</v>
      </c>
      <c r="C329" s="454" t="s">
        <v>605</v>
      </c>
      <c r="D329" s="140">
        <v>96.411940298507503</v>
      </c>
      <c r="E329" s="150">
        <v>77.793939393939397</v>
      </c>
      <c r="F329" s="148">
        <f t="shared" si="57"/>
        <v>87.10293984622345</v>
      </c>
      <c r="G329" s="152">
        <v>3</v>
      </c>
      <c r="H329" s="153">
        <v>95.74</v>
      </c>
      <c r="I329" s="147">
        <v>96.01</v>
      </c>
      <c r="J329" s="150">
        <f t="shared" si="58"/>
        <v>95.875</v>
      </c>
      <c r="K329" s="147">
        <v>3</v>
      </c>
      <c r="L329" s="147">
        <v>86.98</v>
      </c>
      <c r="M329" s="151">
        <v>88.25</v>
      </c>
      <c r="N329" s="142">
        <f t="shared" si="59"/>
        <v>87.615000000000009</v>
      </c>
      <c r="O329" s="61">
        <v>3</v>
      </c>
    </row>
    <row r="330" spans="1:15" x14ac:dyDescent="0.3">
      <c r="A330" s="446"/>
      <c r="B330" s="443"/>
      <c r="C330" s="454"/>
      <c r="D330" s="136">
        <v>95.811940298507494</v>
      </c>
      <c r="E330" s="173">
        <v>77.593939393939394</v>
      </c>
      <c r="F330" s="148">
        <f t="shared" si="57"/>
        <v>86.702939846223444</v>
      </c>
      <c r="G330" s="174">
        <v>3</v>
      </c>
      <c r="H330" s="153">
        <v>94.11</v>
      </c>
      <c r="I330" s="147">
        <v>95.21</v>
      </c>
      <c r="J330" s="150">
        <f t="shared" si="58"/>
        <v>94.66</v>
      </c>
      <c r="K330" s="147">
        <v>3</v>
      </c>
      <c r="L330" s="147">
        <v>86.98</v>
      </c>
      <c r="M330" s="151">
        <v>88.25</v>
      </c>
      <c r="N330" s="142">
        <f t="shared" si="59"/>
        <v>87.615000000000009</v>
      </c>
      <c r="O330" s="61">
        <v>3</v>
      </c>
    </row>
    <row r="331" spans="1:15" x14ac:dyDescent="0.3">
      <c r="A331" s="446"/>
      <c r="B331" s="443"/>
      <c r="C331" s="454"/>
      <c r="D331" s="136">
        <v>96.011940298507497</v>
      </c>
      <c r="E331" s="173">
        <v>77.993939393939399</v>
      </c>
      <c r="F331" s="148">
        <f t="shared" si="57"/>
        <v>87.002939846223455</v>
      </c>
      <c r="G331" s="174">
        <v>3</v>
      </c>
      <c r="H331" s="153">
        <v>97.6</v>
      </c>
      <c r="I331" s="147">
        <v>95.21</v>
      </c>
      <c r="J331" s="150">
        <f t="shared" si="58"/>
        <v>96.405000000000001</v>
      </c>
      <c r="K331" s="147">
        <v>3</v>
      </c>
      <c r="L331" s="147">
        <v>82.77</v>
      </c>
      <c r="M331" s="151">
        <v>87.85</v>
      </c>
      <c r="N331" s="142">
        <f t="shared" si="59"/>
        <v>85.31</v>
      </c>
      <c r="O331" s="61">
        <v>3</v>
      </c>
    </row>
    <row r="332" spans="1:15" x14ac:dyDescent="0.3">
      <c r="A332" s="446"/>
      <c r="B332" s="443"/>
      <c r="C332" s="454"/>
      <c r="D332" s="136">
        <v>95.411940298507503</v>
      </c>
      <c r="E332" s="173">
        <v>77.193939393939402</v>
      </c>
      <c r="F332" s="148">
        <f t="shared" si="57"/>
        <v>86.302939846223452</v>
      </c>
      <c r="G332" s="174">
        <v>3</v>
      </c>
      <c r="H332" s="153">
        <v>98.2</v>
      </c>
      <c r="I332" s="147">
        <v>96.41</v>
      </c>
      <c r="J332" s="150">
        <f t="shared" si="58"/>
        <v>97.305000000000007</v>
      </c>
      <c r="K332" s="147">
        <v>3</v>
      </c>
      <c r="L332" s="147">
        <v>82.37</v>
      </c>
      <c r="M332" s="151">
        <v>87.45</v>
      </c>
      <c r="N332" s="142">
        <f t="shared" si="59"/>
        <v>84.91</v>
      </c>
      <c r="O332" s="61">
        <v>3</v>
      </c>
    </row>
    <row r="333" spans="1:15" x14ac:dyDescent="0.3">
      <c r="A333" s="447"/>
      <c r="B333" s="444"/>
      <c r="C333" s="454"/>
      <c r="D333" s="136">
        <v>95.2119402985075</v>
      </c>
      <c r="E333" s="173">
        <v>77.393939393939405</v>
      </c>
      <c r="F333" s="148">
        <f t="shared" si="57"/>
        <v>86.302939846223452</v>
      </c>
      <c r="G333" s="174">
        <v>3</v>
      </c>
      <c r="H333" s="175">
        <v>97.6</v>
      </c>
      <c r="I333" s="147">
        <v>96.01</v>
      </c>
      <c r="J333" s="150">
        <f t="shared" si="58"/>
        <v>96.805000000000007</v>
      </c>
      <c r="K333" s="147">
        <v>3</v>
      </c>
      <c r="L333" s="147">
        <v>82.37</v>
      </c>
      <c r="M333" s="151">
        <v>87.45</v>
      </c>
      <c r="N333" s="142">
        <f t="shared" si="59"/>
        <v>84.91</v>
      </c>
      <c r="O333" s="61">
        <v>3</v>
      </c>
    </row>
    <row r="334" spans="1:15" x14ac:dyDescent="0.3">
      <c r="A334" s="137"/>
      <c r="B334" s="182"/>
      <c r="C334" s="186"/>
      <c r="D334" s="223">
        <f>AVERAGE(D329:D333)</f>
        <v>95.771940298507502</v>
      </c>
      <c r="E334" s="223">
        <f t="shared" ref="E334:O334" si="63">AVERAGE(E329:E333)</f>
        <v>77.593939393939394</v>
      </c>
      <c r="F334" s="223">
        <f t="shared" si="63"/>
        <v>86.682939846223462</v>
      </c>
      <c r="G334" s="223">
        <f t="shared" si="63"/>
        <v>3</v>
      </c>
      <c r="H334" s="223">
        <f t="shared" si="63"/>
        <v>96.65</v>
      </c>
      <c r="I334" s="223">
        <f t="shared" si="63"/>
        <v>95.77000000000001</v>
      </c>
      <c r="J334" s="223">
        <f t="shared" si="63"/>
        <v>96.210000000000008</v>
      </c>
      <c r="K334" s="223">
        <f t="shared" si="63"/>
        <v>3</v>
      </c>
      <c r="L334" s="223">
        <f t="shared" si="63"/>
        <v>84.294000000000011</v>
      </c>
      <c r="M334" s="223">
        <f t="shared" si="63"/>
        <v>87.85</v>
      </c>
      <c r="N334" s="223">
        <f t="shared" si="63"/>
        <v>86.072000000000003</v>
      </c>
      <c r="O334" s="223">
        <f t="shared" si="63"/>
        <v>3</v>
      </c>
    </row>
    <row r="335" spans="1:15" x14ac:dyDescent="0.3">
      <c r="A335" s="445" t="s">
        <v>667</v>
      </c>
      <c r="B335" s="442" t="s">
        <v>601</v>
      </c>
      <c r="C335" s="448" t="s">
        <v>70</v>
      </c>
      <c r="D335" s="128">
        <v>95.811940298507494</v>
      </c>
      <c r="E335" s="150">
        <v>98.6</v>
      </c>
      <c r="F335" s="148">
        <f t="shared" si="57"/>
        <v>97.205970149253744</v>
      </c>
      <c r="G335" s="152">
        <v>3</v>
      </c>
      <c r="H335" s="147">
        <v>97.8</v>
      </c>
      <c r="I335" s="147">
        <v>97.01</v>
      </c>
      <c r="J335" s="150">
        <f t="shared" si="58"/>
        <v>97.405000000000001</v>
      </c>
      <c r="K335" s="147">
        <v>3</v>
      </c>
      <c r="L335" s="153">
        <v>90.59</v>
      </c>
      <c r="M335" s="151">
        <v>91.59</v>
      </c>
      <c r="N335" s="142">
        <f t="shared" si="59"/>
        <v>91.09</v>
      </c>
      <c r="O335" s="61">
        <v>3</v>
      </c>
    </row>
    <row r="336" spans="1:15" x14ac:dyDescent="0.3">
      <c r="A336" s="446"/>
      <c r="B336" s="443"/>
      <c r="C336" s="449"/>
      <c r="D336" s="128">
        <v>96.2119402985075</v>
      </c>
      <c r="E336" s="150">
        <v>98</v>
      </c>
      <c r="F336" s="148">
        <f t="shared" si="57"/>
        <v>97.10597014925375</v>
      </c>
      <c r="G336" s="152">
        <v>3</v>
      </c>
      <c r="H336" s="147">
        <v>97.4</v>
      </c>
      <c r="I336" s="147">
        <v>96.61</v>
      </c>
      <c r="J336" s="150">
        <f t="shared" si="58"/>
        <v>97.004999999999995</v>
      </c>
      <c r="K336" s="147">
        <v>3</v>
      </c>
      <c r="L336" s="153">
        <v>91.46</v>
      </c>
      <c r="M336" s="151">
        <v>91.39</v>
      </c>
      <c r="N336" s="142">
        <f t="shared" si="59"/>
        <v>91.424999999999997</v>
      </c>
      <c r="O336" s="61">
        <v>3</v>
      </c>
    </row>
    <row r="337" spans="1:15" x14ac:dyDescent="0.3">
      <c r="A337" s="446"/>
      <c r="B337" s="443"/>
      <c r="C337" s="449"/>
      <c r="D337" s="128">
        <v>95.611940298507506</v>
      </c>
      <c r="E337" s="150">
        <v>97.8</v>
      </c>
      <c r="F337" s="148">
        <f t="shared" si="57"/>
        <v>96.705970149253744</v>
      </c>
      <c r="G337" s="152">
        <v>3</v>
      </c>
      <c r="H337" s="147">
        <v>98</v>
      </c>
      <c r="I337" s="147">
        <v>96.21</v>
      </c>
      <c r="J337" s="150">
        <f t="shared" si="58"/>
        <v>97.10499999999999</v>
      </c>
      <c r="K337" s="147">
        <v>3</v>
      </c>
      <c r="L337" s="153">
        <v>89.59</v>
      </c>
      <c r="M337" s="151">
        <v>91.39</v>
      </c>
      <c r="N337" s="142">
        <f t="shared" si="59"/>
        <v>90.490000000000009</v>
      </c>
      <c r="O337" s="61">
        <v>3</v>
      </c>
    </row>
    <row r="338" spans="1:15" x14ac:dyDescent="0.3">
      <c r="A338" s="446"/>
      <c r="B338" s="443"/>
      <c r="C338" s="449"/>
      <c r="D338" s="128">
        <v>95.411940298507503</v>
      </c>
      <c r="E338" s="150">
        <v>98.4</v>
      </c>
      <c r="F338" s="148">
        <f t="shared" si="57"/>
        <v>96.905970149253761</v>
      </c>
      <c r="G338" s="152">
        <v>3</v>
      </c>
      <c r="H338" s="147">
        <v>98.4</v>
      </c>
      <c r="I338" s="147">
        <v>97.41</v>
      </c>
      <c r="J338" s="150">
        <f t="shared" si="58"/>
        <v>97.905000000000001</v>
      </c>
      <c r="K338" s="147">
        <v>3</v>
      </c>
      <c r="L338" s="153">
        <v>89.59</v>
      </c>
      <c r="M338" s="151">
        <v>90.99</v>
      </c>
      <c r="N338" s="142">
        <f t="shared" si="59"/>
        <v>90.289999999999992</v>
      </c>
      <c r="O338" s="61">
        <v>3</v>
      </c>
    </row>
    <row r="339" spans="1:15" x14ac:dyDescent="0.3">
      <c r="A339" s="447"/>
      <c r="B339" s="444"/>
      <c r="C339" s="450"/>
      <c r="D339" s="128">
        <v>96.011940298507497</v>
      </c>
      <c r="E339" s="150">
        <v>98.2</v>
      </c>
      <c r="F339" s="148">
        <f t="shared" si="57"/>
        <v>97.10597014925375</v>
      </c>
      <c r="G339" s="152">
        <v>3</v>
      </c>
      <c r="H339" s="147">
        <v>96.8</v>
      </c>
      <c r="I339" s="147">
        <v>96.61</v>
      </c>
      <c r="J339" s="150">
        <f t="shared" si="58"/>
        <v>96.704999999999998</v>
      </c>
      <c r="K339" s="176">
        <v>3</v>
      </c>
      <c r="L339" s="175">
        <v>89.79</v>
      </c>
      <c r="M339" s="151">
        <v>90.99</v>
      </c>
      <c r="N339" s="142">
        <f t="shared" si="59"/>
        <v>90.39</v>
      </c>
      <c r="O339" s="61">
        <v>3</v>
      </c>
    </row>
    <row r="340" spans="1:15" x14ac:dyDescent="0.3">
      <c r="A340" s="137"/>
      <c r="B340" s="182"/>
      <c r="C340" s="183"/>
      <c r="D340" s="197">
        <f>AVERAGE(D335:D339)</f>
        <v>95.811940298507494</v>
      </c>
      <c r="E340" s="197">
        <f t="shared" ref="E340:O340" si="64">AVERAGE(E335:E339)</f>
        <v>98.199999999999989</v>
      </c>
      <c r="F340" s="197">
        <f t="shared" si="64"/>
        <v>97.005970149253741</v>
      </c>
      <c r="G340" s="197">
        <f t="shared" si="64"/>
        <v>3</v>
      </c>
      <c r="H340" s="197">
        <f t="shared" si="64"/>
        <v>97.68</v>
      </c>
      <c r="I340" s="197">
        <f t="shared" si="64"/>
        <v>96.77000000000001</v>
      </c>
      <c r="J340" s="197">
        <f t="shared" si="64"/>
        <v>97.224999999999994</v>
      </c>
      <c r="K340" s="197">
        <f t="shared" si="64"/>
        <v>3</v>
      </c>
      <c r="L340" s="197">
        <f t="shared" si="64"/>
        <v>90.204000000000008</v>
      </c>
      <c r="M340" s="197">
        <f t="shared" si="64"/>
        <v>91.27000000000001</v>
      </c>
      <c r="N340" s="197">
        <f t="shared" si="64"/>
        <v>90.736999999999995</v>
      </c>
      <c r="O340" s="197">
        <f t="shared" si="64"/>
        <v>3</v>
      </c>
    </row>
    <row r="341" spans="1:15" x14ac:dyDescent="0.3">
      <c r="A341" s="445" t="s">
        <v>668</v>
      </c>
      <c r="B341" s="442" t="s">
        <v>601</v>
      </c>
      <c r="C341" s="448" t="s">
        <v>606</v>
      </c>
      <c r="D341" s="128">
        <v>91.235820895522394</v>
      </c>
      <c r="E341" s="150">
        <v>98.8</v>
      </c>
      <c r="F341" s="148">
        <f t="shared" si="57"/>
        <v>95.017910447761196</v>
      </c>
      <c r="G341" s="152">
        <v>3</v>
      </c>
      <c r="H341" s="147">
        <v>90.42</v>
      </c>
      <c r="I341" s="147">
        <v>98.2</v>
      </c>
      <c r="J341" s="150">
        <f t="shared" si="58"/>
        <v>94.31</v>
      </c>
      <c r="K341" s="147">
        <v>3</v>
      </c>
      <c r="L341" s="147">
        <v>88.45</v>
      </c>
      <c r="M341" s="151">
        <v>90.92</v>
      </c>
      <c r="N341" s="142">
        <f t="shared" si="59"/>
        <v>89.685000000000002</v>
      </c>
      <c r="O341" s="61">
        <v>3</v>
      </c>
    </row>
    <row r="342" spans="1:15" x14ac:dyDescent="0.3">
      <c r="A342" s="446"/>
      <c r="B342" s="443"/>
      <c r="C342" s="449"/>
      <c r="D342" s="128">
        <v>90.835820895522403</v>
      </c>
      <c r="E342" s="150">
        <v>98.6</v>
      </c>
      <c r="F342" s="148">
        <f t="shared" si="57"/>
        <v>94.717910447761199</v>
      </c>
      <c r="G342" s="152">
        <v>3</v>
      </c>
      <c r="H342" s="147">
        <v>91.05</v>
      </c>
      <c r="I342" s="147">
        <v>97.6</v>
      </c>
      <c r="J342" s="150">
        <f t="shared" si="58"/>
        <v>94.324999999999989</v>
      </c>
      <c r="K342" s="147">
        <v>3</v>
      </c>
      <c r="L342" s="147">
        <v>88.45</v>
      </c>
      <c r="M342" s="151">
        <v>90.52</v>
      </c>
      <c r="N342" s="142">
        <f t="shared" si="59"/>
        <v>89.484999999999999</v>
      </c>
      <c r="O342" s="61">
        <v>3</v>
      </c>
    </row>
    <row r="343" spans="1:15" x14ac:dyDescent="0.3">
      <c r="A343" s="446"/>
      <c r="B343" s="443"/>
      <c r="C343" s="449"/>
      <c r="D343" s="128">
        <v>91.6358208955224</v>
      </c>
      <c r="E343" s="150">
        <v>98</v>
      </c>
      <c r="F343" s="148">
        <f t="shared" si="57"/>
        <v>94.817910447761193</v>
      </c>
      <c r="G343" s="152">
        <v>3</v>
      </c>
      <c r="H343" s="147">
        <v>92.68</v>
      </c>
      <c r="I343" s="147">
        <v>97.6</v>
      </c>
      <c r="J343" s="150">
        <f t="shared" si="58"/>
        <v>95.14</v>
      </c>
      <c r="K343" s="147">
        <v>3</v>
      </c>
      <c r="L343" s="147">
        <v>85.51</v>
      </c>
      <c r="M343" s="151">
        <v>91.59</v>
      </c>
      <c r="N343" s="142">
        <f t="shared" si="59"/>
        <v>88.550000000000011</v>
      </c>
      <c r="O343" s="61">
        <v>3</v>
      </c>
    </row>
    <row r="344" spans="1:15" x14ac:dyDescent="0.3">
      <c r="A344" s="446"/>
      <c r="B344" s="443"/>
      <c r="C344" s="449"/>
      <c r="D344" s="128">
        <v>91.035820895522406</v>
      </c>
      <c r="E344" s="150">
        <v>97.8</v>
      </c>
      <c r="F344" s="148">
        <f t="shared" si="57"/>
        <v>94.417910447761201</v>
      </c>
      <c r="G344" s="152">
        <v>3</v>
      </c>
      <c r="H344" s="147">
        <v>93.48</v>
      </c>
      <c r="I344" s="147">
        <v>98.2</v>
      </c>
      <c r="J344" s="150">
        <f t="shared" si="58"/>
        <v>95.84</v>
      </c>
      <c r="K344" s="147">
        <v>3</v>
      </c>
      <c r="L344" s="147">
        <v>86.38</v>
      </c>
      <c r="M344" s="151">
        <v>90.32</v>
      </c>
      <c r="N344" s="142">
        <f t="shared" si="59"/>
        <v>88.35</v>
      </c>
      <c r="O344" s="61">
        <v>3</v>
      </c>
    </row>
    <row r="345" spans="1:15" x14ac:dyDescent="0.3">
      <c r="A345" s="447"/>
      <c r="B345" s="444"/>
      <c r="C345" s="450"/>
      <c r="D345" s="128">
        <v>90.6358208955224</v>
      </c>
      <c r="E345" s="150">
        <v>98.2</v>
      </c>
      <c r="F345" s="148">
        <f t="shared" si="57"/>
        <v>94.417910447761201</v>
      </c>
      <c r="G345" s="152">
        <v>3</v>
      </c>
      <c r="H345" s="147">
        <v>93.51</v>
      </c>
      <c r="I345" s="147">
        <v>98</v>
      </c>
      <c r="J345" s="150">
        <f t="shared" si="58"/>
        <v>95.754999999999995</v>
      </c>
      <c r="K345" s="147">
        <v>3</v>
      </c>
      <c r="L345" s="147">
        <v>85.98</v>
      </c>
      <c r="M345" s="151">
        <v>89.72</v>
      </c>
      <c r="N345" s="142">
        <f t="shared" si="59"/>
        <v>87.85</v>
      </c>
      <c r="O345" s="61">
        <v>3</v>
      </c>
    </row>
    <row r="346" spans="1:15" x14ac:dyDescent="0.3">
      <c r="A346" s="137"/>
      <c r="B346" s="182"/>
      <c r="C346" s="184"/>
      <c r="D346" s="225">
        <f>AVERAGE(D341:D345)</f>
        <v>91.075820895522398</v>
      </c>
      <c r="E346" s="225">
        <f t="shared" ref="E346:O346" si="65">AVERAGE(E341:E345)</f>
        <v>98.28</v>
      </c>
      <c r="F346" s="225">
        <f t="shared" si="65"/>
        <v>94.677910447761207</v>
      </c>
      <c r="G346" s="225">
        <f t="shared" si="65"/>
        <v>3</v>
      </c>
      <c r="H346" s="225">
        <f t="shared" si="65"/>
        <v>92.227999999999994</v>
      </c>
      <c r="I346" s="225">
        <f t="shared" si="65"/>
        <v>97.919999999999987</v>
      </c>
      <c r="J346" s="225">
        <f t="shared" si="65"/>
        <v>95.073999999999998</v>
      </c>
      <c r="K346" s="225">
        <f t="shared" si="65"/>
        <v>3</v>
      </c>
      <c r="L346" s="225">
        <f t="shared" si="65"/>
        <v>86.954000000000008</v>
      </c>
      <c r="M346" s="225">
        <f t="shared" si="65"/>
        <v>90.61399999999999</v>
      </c>
      <c r="N346" s="225">
        <f t="shared" si="65"/>
        <v>88.78400000000002</v>
      </c>
      <c r="O346" s="225">
        <f t="shared" si="65"/>
        <v>3</v>
      </c>
    </row>
    <row r="347" spans="1:15" x14ac:dyDescent="0.3">
      <c r="A347" s="445" t="s">
        <v>669</v>
      </c>
      <c r="B347" s="442" t="s">
        <v>601</v>
      </c>
      <c r="C347" s="442" t="s">
        <v>607</v>
      </c>
      <c r="D347" s="140">
        <v>100</v>
      </c>
      <c r="E347" s="178">
        <v>100</v>
      </c>
      <c r="F347" s="148">
        <f t="shared" si="57"/>
        <v>100</v>
      </c>
      <c r="G347" s="179">
        <v>3</v>
      </c>
      <c r="H347" s="147">
        <v>99.24</v>
      </c>
      <c r="I347" s="147">
        <v>99.24</v>
      </c>
      <c r="J347" s="150">
        <f t="shared" si="58"/>
        <v>99.24</v>
      </c>
      <c r="K347" s="147">
        <v>3</v>
      </c>
      <c r="L347" s="147">
        <v>100</v>
      </c>
      <c r="M347" s="151">
        <v>100</v>
      </c>
      <c r="N347" s="142">
        <f t="shared" si="59"/>
        <v>100</v>
      </c>
      <c r="O347" s="61">
        <v>3</v>
      </c>
    </row>
    <row r="348" spans="1:15" x14ac:dyDescent="0.3">
      <c r="A348" s="446"/>
      <c r="B348" s="443"/>
      <c r="C348" s="443"/>
      <c r="D348" s="136">
        <v>100</v>
      </c>
      <c r="E348" s="173">
        <v>100</v>
      </c>
      <c r="F348" s="148">
        <f t="shared" si="57"/>
        <v>100</v>
      </c>
      <c r="G348" s="174">
        <v>3</v>
      </c>
      <c r="H348" s="147">
        <v>99.24</v>
      </c>
      <c r="I348" s="147">
        <v>99.24</v>
      </c>
      <c r="J348" s="150">
        <f t="shared" si="58"/>
        <v>99.24</v>
      </c>
      <c r="K348" s="147">
        <v>3</v>
      </c>
      <c r="L348" s="147">
        <v>99.21</v>
      </c>
      <c r="M348" s="151">
        <v>99.21</v>
      </c>
      <c r="N348" s="142">
        <f t="shared" si="59"/>
        <v>99.21</v>
      </c>
      <c r="O348" s="61">
        <v>3</v>
      </c>
    </row>
    <row r="349" spans="1:15" x14ac:dyDescent="0.3">
      <c r="A349" s="446"/>
      <c r="B349" s="443"/>
      <c r="C349" s="443"/>
      <c r="D349" s="136">
        <v>100</v>
      </c>
      <c r="E349" s="173">
        <v>100</v>
      </c>
      <c r="F349" s="148">
        <f t="shared" si="57"/>
        <v>100</v>
      </c>
      <c r="G349" s="174">
        <v>3</v>
      </c>
      <c r="H349" s="147">
        <v>99.24</v>
      </c>
      <c r="I349" s="147">
        <v>99.24</v>
      </c>
      <c r="J349" s="150">
        <f t="shared" si="58"/>
        <v>99.24</v>
      </c>
      <c r="K349" s="147">
        <v>3</v>
      </c>
      <c r="L349" s="147">
        <v>99.21</v>
      </c>
      <c r="M349" s="151">
        <v>99.21</v>
      </c>
      <c r="N349" s="142">
        <f t="shared" si="59"/>
        <v>99.21</v>
      </c>
      <c r="O349" s="61">
        <v>3</v>
      </c>
    </row>
    <row r="350" spans="1:15" x14ac:dyDescent="0.3">
      <c r="A350" s="446"/>
      <c r="B350" s="443"/>
      <c r="C350" s="443"/>
      <c r="D350" s="136">
        <v>100</v>
      </c>
      <c r="E350" s="173">
        <v>100</v>
      </c>
      <c r="F350" s="148">
        <f t="shared" si="57"/>
        <v>100</v>
      </c>
      <c r="G350" s="174">
        <v>3</v>
      </c>
      <c r="H350" s="147">
        <v>99.24</v>
      </c>
      <c r="I350" s="147">
        <v>99.24</v>
      </c>
      <c r="J350" s="150">
        <f t="shared" si="58"/>
        <v>99.24</v>
      </c>
      <c r="K350" s="147">
        <v>3</v>
      </c>
      <c r="L350" s="147">
        <v>99.21</v>
      </c>
      <c r="M350" s="151">
        <v>99.21</v>
      </c>
      <c r="N350" s="142">
        <f t="shared" si="59"/>
        <v>99.21</v>
      </c>
      <c r="O350" s="61">
        <v>3</v>
      </c>
    </row>
    <row r="351" spans="1:15" x14ac:dyDescent="0.3">
      <c r="A351" s="447"/>
      <c r="B351" s="444"/>
      <c r="C351" s="444"/>
      <c r="D351" s="136">
        <v>100</v>
      </c>
      <c r="E351" s="173">
        <v>100</v>
      </c>
      <c r="F351" s="148">
        <f t="shared" si="57"/>
        <v>100</v>
      </c>
      <c r="G351" s="174">
        <v>3</v>
      </c>
      <c r="H351" s="147">
        <v>99.24</v>
      </c>
      <c r="I351" s="147">
        <v>99.24</v>
      </c>
      <c r="J351" s="150">
        <f t="shared" si="58"/>
        <v>99.24</v>
      </c>
      <c r="K351" s="147">
        <v>3</v>
      </c>
      <c r="L351" s="147">
        <v>99.21</v>
      </c>
      <c r="M351" s="151">
        <v>99.21</v>
      </c>
      <c r="N351" s="142">
        <f t="shared" si="59"/>
        <v>99.21</v>
      </c>
      <c r="O351" s="61">
        <v>3</v>
      </c>
    </row>
    <row r="352" spans="1:15" x14ac:dyDescent="0.3">
      <c r="A352" s="137"/>
      <c r="B352" s="182"/>
      <c r="C352" s="184"/>
      <c r="D352" s="223">
        <f>AVERAGE(D347:D351)</f>
        <v>100</v>
      </c>
      <c r="E352" s="223">
        <f t="shared" ref="E352:O352" si="66">AVERAGE(E347:E351)</f>
        <v>100</v>
      </c>
      <c r="F352" s="223">
        <f t="shared" si="66"/>
        <v>100</v>
      </c>
      <c r="G352" s="223">
        <f t="shared" si="66"/>
        <v>3</v>
      </c>
      <c r="H352" s="223">
        <f t="shared" si="66"/>
        <v>99.24</v>
      </c>
      <c r="I352" s="223">
        <f t="shared" si="66"/>
        <v>99.24</v>
      </c>
      <c r="J352" s="223">
        <f t="shared" si="66"/>
        <v>99.24</v>
      </c>
      <c r="K352" s="223">
        <f t="shared" si="66"/>
        <v>3</v>
      </c>
      <c r="L352" s="223">
        <f t="shared" si="66"/>
        <v>99.367999999999981</v>
      </c>
      <c r="M352" s="223">
        <f t="shared" si="66"/>
        <v>99.367999999999981</v>
      </c>
      <c r="N352" s="223">
        <f t="shared" si="66"/>
        <v>99.367999999999981</v>
      </c>
      <c r="O352" s="223">
        <f t="shared" si="66"/>
        <v>3</v>
      </c>
    </row>
    <row r="353" spans="1:15" x14ac:dyDescent="0.3">
      <c r="A353" s="445" t="s">
        <v>670</v>
      </c>
      <c r="B353" s="442" t="s">
        <v>608</v>
      </c>
      <c r="C353" s="448" t="s">
        <v>74</v>
      </c>
      <c r="D353" s="128">
        <v>91.823880597014906</v>
      </c>
      <c r="E353" s="150">
        <v>94.175757575757601</v>
      </c>
      <c r="F353" s="148">
        <f t="shared" si="57"/>
        <v>92.999819086386253</v>
      </c>
      <c r="G353" s="152">
        <v>3</v>
      </c>
      <c r="H353" s="155">
        <v>83.29</v>
      </c>
      <c r="I353" s="155">
        <v>82.87</v>
      </c>
      <c r="J353" s="150">
        <f t="shared" si="58"/>
        <v>83.080000000000013</v>
      </c>
      <c r="K353" s="155">
        <v>3</v>
      </c>
      <c r="L353" s="155">
        <v>79.209999999999994</v>
      </c>
      <c r="M353" s="156">
        <v>85.48</v>
      </c>
      <c r="N353" s="142">
        <f t="shared" si="59"/>
        <v>82.344999999999999</v>
      </c>
      <c r="O353" s="61">
        <v>3</v>
      </c>
    </row>
    <row r="354" spans="1:15" x14ac:dyDescent="0.3">
      <c r="A354" s="446"/>
      <c r="B354" s="443"/>
      <c r="C354" s="449"/>
      <c r="D354" s="128">
        <v>91.4238805970149</v>
      </c>
      <c r="E354" s="150">
        <v>94.375757575757603</v>
      </c>
      <c r="F354" s="148">
        <f t="shared" si="57"/>
        <v>92.899819086386259</v>
      </c>
      <c r="G354" s="152">
        <v>3</v>
      </c>
      <c r="H354" s="155">
        <v>84.32</v>
      </c>
      <c r="I354" s="155">
        <v>77.819999999999993</v>
      </c>
      <c r="J354" s="150">
        <f t="shared" si="58"/>
        <v>81.069999999999993</v>
      </c>
      <c r="K354" s="155">
        <v>3</v>
      </c>
      <c r="L354" s="155">
        <v>76.430000000000007</v>
      </c>
      <c r="M354" s="156">
        <v>85.28</v>
      </c>
      <c r="N354" s="142">
        <f t="shared" si="59"/>
        <v>80.855000000000004</v>
      </c>
      <c r="O354" s="61">
        <v>3</v>
      </c>
    </row>
    <row r="355" spans="1:15" x14ac:dyDescent="0.3">
      <c r="A355" s="446"/>
      <c r="B355" s="443"/>
      <c r="C355" s="449"/>
      <c r="D355" s="128">
        <v>91.823880597014906</v>
      </c>
      <c r="E355" s="150">
        <v>94.975757575757598</v>
      </c>
      <c r="F355" s="148">
        <f t="shared" si="57"/>
        <v>93.399819086386259</v>
      </c>
      <c r="G355" s="152">
        <v>3</v>
      </c>
      <c r="H355" s="155">
        <v>86.95</v>
      </c>
      <c r="I355" s="155">
        <v>79.63</v>
      </c>
      <c r="J355" s="150">
        <f t="shared" si="58"/>
        <v>83.289999999999992</v>
      </c>
      <c r="K355" s="155">
        <v>3</v>
      </c>
      <c r="L355" s="155">
        <v>78.61</v>
      </c>
      <c r="M355" s="156">
        <v>87.86</v>
      </c>
      <c r="N355" s="142">
        <f t="shared" si="59"/>
        <v>83.234999999999999</v>
      </c>
      <c r="O355" s="61">
        <v>3</v>
      </c>
    </row>
    <row r="356" spans="1:15" x14ac:dyDescent="0.3">
      <c r="A356" s="446"/>
      <c r="B356" s="443"/>
      <c r="C356" s="449"/>
      <c r="D356" s="128">
        <v>91.829850746268605</v>
      </c>
      <c r="E356" s="150">
        <v>87.703030303030303</v>
      </c>
      <c r="F356" s="148">
        <f t="shared" si="57"/>
        <v>89.766440524649454</v>
      </c>
      <c r="G356" s="152">
        <v>3</v>
      </c>
      <c r="H356" s="155">
        <v>87.38</v>
      </c>
      <c r="I356" s="155">
        <v>88.73</v>
      </c>
      <c r="J356" s="150">
        <f t="shared" si="58"/>
        <v>88.055000000000007</v>
      </c>
      <c r="K356" s="155">
        <v>3</v>
      </c>
      <c r="L356" s="155">
        <v>91.31</v>
      </c>
      <c r="M356" s="156">
        <v>90.04</v>
      </c>
      <c r="N356" s="142">
        <f t="shared" si="59"/>
        <v>90.675000000000011</v>
      </c>
      <c r="O356" s="61">
        <v>3</v>
      </c>
    </row>
    <row r="357" spans="1:15" x14ac:dyDescent="0.3">
      <c r="A357" s="446"/>
      <c r="B357" s="443"/>
      <c r="C357" s="449"/>
      <c r="D357" s="128">
        <v>92.629850746268701</v>
      </c>
      <c r="E357" s="150">
        <v>89.103030303030295</v>
      </c>
      <c r="F357" s="148">
        <f t="shared" si="57"/>
        <v>90.866440524649505</v>
      </c>
      <c r="G357" s="152">
        <v>3</v>
      </c>
      <c r="H357" s="155">
        <v>93.71</v>
      </c>
      <c r="I357" s="155">
        <v>92.55</v>
      </c>
      <c r="J357" s="150">
        <f t="shared" si="58"/>
        <v>93.13</v>
      </c>
      <c r="K357" s="155">
        <v>3</v>
      </c>
      <c r="L357" s="155">
        <v>82.08</v>
      </c>
      <c r="M357" s="156">
        <v>84.68</v>
      </c>
      <c r="N357" s="142">
        <f t="shared" si="59"/>
        <v>83.38</v>
      </c>
      <c r="O357" s="61">
        <v>3</v>
      </c>
    </row>
    <row r="358" spans="1:15" x14ac:dyDescent="0.3">
      <c r="A358" s="447"/>
      <c r="B358" s="444"/>
      <c r="C358" s="450"/>
      <c r="D358" s="128">
        <v>92.229850746268696</v>
      </c>
      <c r="E358" s="150">
        <v>88.5030303030303</v>
      </c>
      <c r="F358" s="148">
        <f t="shared" si="57"/>
        <v>90.366440524649505</v>
      </c>
      <c r="G358" s="152">
        <v>3</v>
      </c>
      <c r="H358" s="155">
        <v>91.28</v>
      </c>
      <c r="I358" s="155">
        <v>91.55</v>
      </c>
      <c r="J358" s="150">
        <f t="shared" si="58"/>
        <v>91.414999999999992</v>
      </c>
      <c r="K358" s="155">
        <v>3</v>
      </c>
      <c r="L358" s="155">
        <v>88.33</v>
      </c>
      <c r="M358" s="156">
        <v>92.62</v>
      </c>
      <c r="N358" s="142">
        <f t="shared" si="59"/>
        <v>90.474999999999994</v>
      </c>
      <c r="O358" s="61">
        <v>3</v>
      </c>
    </row>
    <row r="359" spans="1:15" x14ac:dyDescent="0.3">
      <c r="A359" s="137"/>
      <c r="B359" s="182"/>
      <c r="C359" s="184"/>
      <c r="D359" s="197">
        <f>AVERAGE(D353:D358)</f>
        <v>91.960199004975109</v>
      </c>
      <c r="E359" s="197">
        <f t="shared" ref="E359:O359" si="67">AVERAGE(E353:E358)</f>
        <v>91.472727272727283</v>
      </c>
      <c r="F359" s="197">
        <f t="shared" si="67"/>
        <v>91.716463138851211</v>
      </c>
      <c r="G359" s="197">
        <f t="shared" si="67"/>
        <v>3</v>
      </c>
      <c r="H359" s="197">
        <f t="shared" si="67"/>
        <v>87.821666666666658</v>
      </c>
      <c r="I359" s="197">
        <f t="shared" si="67"/>
        <v>85.524999999999991</v>
      </c>
      <c r="J359" s="197">
        <f t="shared" si="67"/>
        <v>86.673333333333332</v>
      </c>
      <c r="K359" s="197">
        <f t="shared" si="67"/>
        <v>3</v>
      </c>
      <c r="L359" s="197">
        <f t="shared" si="67"/>
        <v>82.661666666666662</v>
      </c>
      <c r="M359" s="197">
        <f t="shared" si="67"/>
        <v>87.660000000000011</v>
      </c>
      <c r="N359" s="197">
        <f t="shared" si="67"/>
        <v>85.160833333333343</v>
      </c>
      <c r="O359" s="197">
        <f t="shared" si="67"/>
        <v>3</v>
      </c>
    </row>
    <row r="360" spans="1:15" x14ac:dyDescent="0.3">
      <c r="A360" s="445" t="s">
        <v>671</v>
      </c>
      <c r="B360" s="442" t="s">
        <v>608</v>
      </c>
      <c r="C360" s="451" t="s">
        <v>75</v>
      </c>
      <c r="D360" s="128">
        <v>91.235820895522394</v>
      </c>
      <c r="E360" s="150">
        <v>92.339393939393901</v>
      </c>
      <c r="F360" s="148">
        <f t="shared" si="57"/>
        <v>91.787607417458148</v>
      </c>
      <c r="G360" s="152">
        <v>3</v>
      </c>
      <c r="H360" s="147">
        <v>92.31</v>
      </c>
      <c r="I360" s="147">
        <v>92.36</v>
      </c>
      <c r="J360" s="150">
        <f t="shared" si="58"/>
        <v>92.335000000000008</v>
      </c>
      <c r="K360" s="147">
        <v>3</v>
      </c>
      <c r="L360" s="147">
        <v>68.77</v>
      </c>
      <c r="M360" s="151">
        <v>62.94</v>
      </c>
      <c r="N360" s="142">
        <f t="shared" si="59"/>
        <v>65.85499999999999</v>
      </c>
      <c r="O360" s="61">
        <v>1</v>
      </c>
    </row>
    <row r="361" spans="1:15" x14ac:dyDescent="0.3">
      <c r="A361" s="446"/>
      <c r="B361" s="443"/>
      <c r="C361" s="452"/>
      <c r="D361" s="136">
        <v>91.235820895522394</v>
      </c>
      <c r="E361" s="173">
        <v>92.339393939393901</v>
      </c>
      <c r="F361" s="148">
        <f t="shared" si="57"/>
        <v>91.787607417458148</v>
      </c>
      <c r="G361" s="174">
        <v>3</v>
      </c>
      <c r="H361" s="147">
        <v>92.11</v>
      </c>
      <c r="I361" s="147">
        <v>91.76</v>
      </c>
      <c r="J361" s="150">
        <f t="shared" si="58"/>
        <v>91.935000000000002</v>
      </c>
      <c r="K361" s="147">
        <v>3</v>
      </c>
      <c r="L361" s="147">
        <v>62.32</v>
      </c>
      <c r="M361" s="151">
        <v>62.54</v>
      </c>
      <c r="N361" s="142">
        <f t="shared" si="59"/>
        <v>62.43</v>
      </c>
      <c r="O361" s="61">
        <v>1</v>
      </c>
    </row>
    <row r="362" spans="1:15" x14ac:dyDescent="0.3">
      <c r="A362" s="446"/>
      <c r="B362" s="443"/>
      <c r="C362" s="452"/>
      <c r="D362" s="136">
        <v>91.235820895522394</v>
      </c>
      <c r="E362" s="173">
        <v>92.139393939393898</v>
      </c>
      <c r="F362" s="148">
        <f t="shared" si="57"/>
        <v>91.687607417458139</v>
      </c>
      <c r="G362" s="174">
        <v>3</v>
      </c>
      <c r="H362" s="147">
        <v>93.71</v>
      </c>
      <c r="I362" s="147">
        <v>90.54</v>
      </c>
      <c r="J362" s="150">
        <f t="shared" si="58"/>
        <v>92.125</v>
      </c>
      <c r="K362" s="147">
        <v>3</v>
      </c>
      <c r="L362" s="147">
        <v>68.37</v>
      </c>
      <c r="M362" s="151">
        <v>62.34</v>
      </c>
      <c r="N362" s="142">
        <f t="shared" si="59"/>
        <v>65.355000000000004</v>
      </c>
      <c r="O362" s="61">
        <v>1</v>
      </c>
    </row>
    <row r="363" spans="1:15" x14ac:dyDescent="0.3">
      <c r="A363" s="446"/>
      <c r="B363" s="443"/>
      <c r="C363" s="452"/>
      <c r="D363" s="136">
        <v>85.265671641791002</v>
      </c>
      <c r="E363" s="173">
        <v>94.763636363636394</v>
      </c>
      <c r="F363" s="148">
        <f t="shared" si="57"/>
        <v>90.014654002713698</v>
      </c>
      <c r="G363" s="174">
        <v>3</v>
      </c>
      <c r="H363" s="147">
        <v>92.51</v>
      </c>
      <c r="I363" s="147">
        <v>92.56</v>
      </c>
      <c r="J363" s="150">
        <f t="shared" si="58"/>
        <v>92.534999999999997</v>
      </c>
      <c r="K363" s="147">
        <v>3</v>
      </c>
      <c r="L363" s="147">
        <v>86.04</v>
      </c>
      <c r="M363" s="151">
        <v>84.28</v>
      </c>
      <c r="N363" s="142">
        <f t="shared" si="59"/>
        <v>85.16</v>
      </c>
      <c r="O363" s="61">
        <v>3</v>
      </c>
    </row>
    <row r="364" spans="1:15" x14ac:dyDescent="0.3">
      <c r="A364" s="446"/>
      <c r="B364" s="443"/>
      <c r="C364" s="452"/>
      <c r="D364" s="136">
        <v>85.065671641790999</v>
      </c>
      <c r="E364" s="173">
        <v>94.563636363636405</v>
      </c>
      <c r="F364" s="148">
        <f t="shared" si="57"/>
        <v>89.814654002713695</v>
      </c>
      <c r="G364" s="174">
        <v>3</v>
      </c>
      <c r="H364" s="147">
        <v>90.65</v>
      </c>
      <c r="I364" s="147">
        <v>90.94</v>
      </c>
      <c r="J364" s="150">
        <f t="shared" si="58"/>
        <v>90.795000000000002</v>
      </c>
      <c r="K364" s="147">
        <v>3</v>
      </c>
      <c r="L364" s="147">
        <v>82.77</v>
      </c>
      <c r="M364" s="151">
        <v>84.28</v>
      </c>
      <c r="N364" s="142">
        <f t="shared" si="59"/>
        <v>83.525000000000006</v>
      </c>
      <c r="O364" s="61">
        <v>3</v>
      </c>
    </row>
    <row r="365" spans="1:15" x14ac:dyDescent="0.3">
      <c r="A365" s="447"/>
      <c r="B365" s="444"/>
      <c r="C365" s="453"/>
      <c r="D365" s="136">
        <v>85.065671641790999</v>
      </c>
      <c r="E365" s="173">
        <v>94.563636363636405</v>
      </c>
      <c r="F365" s="148">
        <f t="shared" si="57"/>
        <v>89.814654002713695</v>
      </c>
      <c r="G365" s="174">
        <v>3</v>
      </c>
      <c r="H365" s="147">
        <v>91.48</v>
      </c>
      <c r="I365" s="147">
        <v>91.15</v>
      </c>
      <c r="J365" s="150">
        <f t="shared" si="58"/>
        <v>91.314999999999998</v>
      </c>
      <c r="K365" s="147">
        <v>3</v>
      </c>
      <c r="L365" s="147">
        <v>89.22</v>
      </c>
      <c r="M365" s="151">
        <v>89.04</v>
      </c>
      <c r="N365" s="142">
        <f t="shared" si="59"/>
        <v>89.13</v>
      </c>
      <c r="O365" s="61">
        <v>3</v>
      </c>
    </row>
    <row r="366" spans="1:15" x14ac:dyDescent="0.3">
      <c r="A366" s="137"/>
      <c r="B366" s="182"/>
      <c r="C366" s="184"/>
      <c r="D366" s="223">
        <f>AVERAGE(D360:D365)</f>
        <v>88.184079601990035</v>
      </c>
      <c r="E366" s="223">
        <f t="shared" ref="E366:O366" si="68">AVERAGE(E360:E365)</f>
        <v>93.451515151515153</v>
      </c>
      <c r="F366" s="223">
        <f t="shared" si="68"/>
        <v>90.817797376752594</v>
      </c>
      <c r="G366" s="223">
        <f t="shared" si="68"/>
        <v>3</v>
      </c>
      <c r="H366" s="223">
        <f t="shared" si="68"/>
        <v>92.12833333333333</v>
      </c>
      <c r="I366" s="223">
        <f t="shared" si="68"/>
        <v>91.551666666666677</v>
      </c>
      <c r="J366" s="223">
        <f t="shared" si="68"/>
        <v>91.839999999999989</v>
      </c>
      <c r="K366" s="223">
        <f t="shared" si="68"/>
        <v>3</v>
      </c>
      <c r="L366" s="223">
        <f t="shared" si="68"/>
        <v>76.248333333333335</v>
      </c>
      <c r="M366" s="223">
        <f t="shared" si="68"/>
        <v>74.236666666666665</v>
      </c>
      <c r="N366" s="223">
        <f t="shared" si="68"/>
        <v>75.242499999999993</v>
      </c>
      <c r="O366" s="223">
        <f t="shared" si="68"/>
        <v>2</v>
      </c>
    </row>
    <row r="367" spans="1:15" x14ac:dyDescent="0.3">
      <c r="A367" s="445" t="s">
        <v>672</v>
      </c>
      <c r="B367" s="442" t="s">
        <v>608</v>
      </c>
      <c r="C367" s="448" t="s">
        <v>76</v>
      </c>
      <c r="D367" s="128">
        <v>80.683582089552203</v>
      </c>
      <c r="E367" s="150">
        <v>74.169696969697</v>
      </c>
      <c r="F367" s="148">
        <f t="shared" si="57"/>
        <v>77.426639529624595</v>
      </c>
      <c r="G367" s="152">
        <v>2</v>
      </c>
      <c r="H367" s="147">
        <v>86.35</v>
      </c>
      <c r="I367" s="147">
        <v>86.65</v>
      </c>
      <c r="J367" s="150">
        <f t="shared" si="58"/>
        <v>86.5</v>
      </c>
      <c r="K367" s="147">
        <v>3</v>
      </c>
      <c r="L367" s="147">
        <v>56.38</v>
      </c>
      <c r="M367" s="151">
        <v>75.349999999999994</v>
      </c>
      <c r="N367" s="142">
        <f t="shared" si="59"/>
        <v>65.864999999999995</v>
      </c>
      <c r="O367" s="61">
        <v>1</v>
      </c>
    </row>
    <row r="368" spans="1:15" x14ac:dyDescent="0.3">
      <c r="A368" s="446"/>
      <c r="B368" s="443"/>
      <c r="C368" s="449"/>
      <c r="D368" s="128">
        <v>80.083582089552195</v>
      </c>
      <c r="E368" s="150">
        <v>73.769696969696994</v>
      </c>
      <c r="F368" s="148">
        <f t="shared" si="57"/>
        <v>76.926639529624595</v>
      </c>
      <c r="G368" s="152">
        <v>2</v>
      </c>
      <c r="H368" s="147">
        <v>84.32</v>
      </c>
      <c r="I368" s="147">
        <v>84.06</v>
      </c>
      <c r="J368" s="150">
        <f t="shared" si="58"/>
        <v>84.19</v>
      </c>
      <c r="K368" s="147">
        <v>3</v>
      </c>
      <c r="L368" s="147">
        <v>61.34</v>
      </c>
      <c r="M368" s="151">
        <v>73.86</v>
      </c>
      <c r="N368" s="142">
        <f t="shared" si="59"/>
        <v>67.599999999999994</v>
      </c>
      <c r="O368" s="61">
        <v>1</v>
      </c>
    </row>
    <row r="369" spans="1:15" x14ac:dyDescent="0.3">
      <c r="A369" s="446"/>
      <c r="B369" s="443"/>
      <c r="C369" s="449"/>
      <c r="D369" s="128">
        <v>80.883582089552206</v>
      </c>
      <c r="E369" s="150">
        <v>74.369696969697003</v>
      </c>
      <c r="F369" s="148">
        <f t="shared" si="57"/>
        <v>77.626639529624612</v>
      </c>
      <c r="G369" s="152">
        <v>2</v>
      </c>
      <c r="H369" s="147">
        <v>86.75</v>
      </c>
      <c r="I369" s="147">
        <v>88.44</v>
      </c>
      <c r="J369" s="150">
        <f t="shared" si="58"/>
        <v>87.594999999999999</v>
      </c>
      <c r="K369" s="147">
        <v>3</v>
      </c>
      <c r="L369" s="147">
        <v>62.63</v>
      </c>
      <c r="M369" s="151">
        <v>76.45</v>
      </c>
      <c r="N369" s="142">
        <f t="shared" si="59"/>
        <v>69.540000000000006</v>
      </c>
      <c r="O369" s="61">
        <v>1</v>
      </c>
    </row>
    <row r="370" spans="1:15" x14ac:dyDescent="0.3">
      <c r="A370" s="446"/>
      <c r="B370" s="443"/>
      <c r="C370" s="449"/>
      <c r="D370" s="128">
        <v>67.749253731343302</v>
      </c>
      <c r="E370" s="150">
        <v>86.090909090909093</v>
      </c>
      <c r="F370" s="148">
        <f t="shared" si="57"/>
        <v>76.920081411126205</v>
      </c>
      <c r="G370" s="152">
        <v>2</v>
      </c>
      <c r="H370" s="147">
        <v>84.92</v>
      </c>
      <c r="I370" s="147">
        <v>90.62</v>
      </c>
      <c r="J370" s="150">
        <f t="shared" si="58"/>
        <v>87.77000000000001</v>
      </c>
      <c r="K370" s="147">
        <v>3</v>
      </c>
      <c r="L370" s="147">
        <v>64.12</v>
      </c>
      <c r="M370" s="151">
        <v>77.739999999999995</v>
      </c>
      <c r="N370" s="142">
        <f t="shared" si="59"/>
        <v>70.930000000000007</v>
      </c>
      <c r="O370" s="61">
        <v>2</v>
      </c>
    </row>
    <row r="371" spans="1:15" x14ac:dyDescent="0.3">
      <c r="A371" s="446"/>
      <c r="B371" s="443"/>
      <c r="C371" s="449"/>
      <c r="D371" s="128">
        <v>67.149253731343293</v>
      </c>
      <c r="E371" s="150">
        <v>86.290909090909096</v>
      </c>
      <c r="F371" s="148">
        <f t="shared" si="57"/>
        <v>76.720081411126188</v>
      </c>
      <c r="G371" s="152">
        <v>2</v>
      </c>
      <c r="H371" s="147">
        <v>82.43</v>
      </c>
      <c r="I371" s="147">
        <v>89.04</v>
      </c>
      <c r="J371" s="150">
        <f t="shared" si="58"/>
        <v>85.735000000000014</v>
      </c>
      <c r="K371" s="147">
        <v>3</v>
      </c>
      <c r="L371" s="147">
        <v>65.209999999999994</v>
      </c>
      <c r="M371" s="151">
        <v>77.34</v>
      </c>
      <c r="N371" s="142">
        <f t="shared" si="59"/>
        <v>71.275000000000006</v>
      </c>
      <c r="O371" s="61">
        <v>2</v>
      </c>
    </row>
    <row r="372" spans="1:15" x14ac:dyDescent="0.3">
      <c r="A372" s="447"/>
      <c r="B372" s="444"/>
      <c r="C372" s="450"/>
      <c r="D372" s="128">
        <v>67.549253731343299</v>
      </c>
      <c r="E372" s="150">
        <v>85.690909090909102</v>
      </c>
      <c r="F372" s="148">
        <f t="shared" si="57"/>
        <v>76.620081411126193</v>
      </c>
      <c r="G372" s="152">
        <v>2</v>
      </c>
      <c r="H372" s="147">
        <v>83.49</v>
      </c>
      <c r="I372" s="147">
        <v>91.22</v>
      </c>
      <c r="J372" s="150">
        <f t="shared" si="58"/>
        <v>87.35499999999999</v>
      </c>
      <c r="K372" s="147">
        <v>3</v>
      </c>
      <c r="L372" s="147">
        <v>63.52</v>
      </c>
      <c r="M372" s="151">
        <v>81.41</v>
      </c>
      <c r="N372" s="142">
        <f t="shared" si="59"/>
        <v>72.465000000000003</v>
      </c>
      <c r="O372" s="61">
        <v>2</v>
      </c>
    </row>
    <row r="373" spans="1:15" x14ac:dyDescent="0.3">
      <c r="A373" s="137"/>
      <c r="B373" s="182"/>
      <c r="C373" s="183"/>
      <c r="D373" s="197">
        <f>AVERAGE(D367:D372)</f>
        <v>74.016417910447743</v>
      </c>
      <c r="E373" s="197">
        <f t="shared" ref="E373:O373" si="69">AVERAGE(E367:E372)</f>
        <v>80.063636363636377</v>
      </c>
      <c r="F373" s="197">
        <f t="shared" si="69"/>
        <v>77.04002713704206</v>
      </c>
      <c r="G373" s="197">
        <f t="shared" si="69"/>
        <v>2</v>
      </c>
      <c r="H373" s="197">
        <f t="shared" si="69"/>
        <v>84.71</v>
      </c>
      <c r="I373" s="197">
        <f t="shared" si="69"/>
        <v>88.338333333333324</v>
      </c>
      <c r="J373" s="197">
        <f t="shared" si="69"/>
        <v>86.524166666666659</v>
      </c>
      <c r="K373" s="197">
        <f t="shared" si="69"/>
        <v>3</v>
      </c>
      <c r="L373" s="197">
        <f t="shared" si="69"/>
        <v>62.199999999999996</v>
      </c>
      <c r="M373" s="197">
        <f t="shared" si="69"/>
        <v>77.024999999999991</v>
      </c>
      <c r="N373" s="197">
        <f t="shared" si="69"/>
        <v>69.612500000000011</v>
      </c>
      <c r="O373" s="197">
        <f t="shared" si="69"/>
        <v>1.5</v>
      </c>
    </row>
    <row r="374" spans="1:15" x14ac:dyDescent="0.3">
      <c r="A374" s="445" t="s">
        <v>673</v>
      </c>
      <c r="B374" s="442" t="s">
        <v>608</v>
      </c>
      <c r="C374" s="448" t="s">
        <v>609</v>
      </c>
      <c r="D374" s="128">
        <v>83.859701492537312</v>
      </c>
      <c r="E374" s="150">
        <v>86.65</v>
      </c>
      <c r="F374" s="148">
        <f t="shared" si="57"/>
        <v>85.254850746268659</v>
      </c>
      <c r="G374" s="152">
        <v>3</v>
      </c>
      <c r="H374" s="147">
        <v>90.48</v>
      </c>
      <c r="I374" s="147">
        <v>91.02</v>
      </c>
      <c r="J374" s="150">
        <f t="shared" si="58"/>
        <v>90.75</v>
      </c>
      <c r="K374" s="147">
        <v>3</v>
      </c>
      <c r="L374" s="147">
        <v>75.349999999999994</v>
      </c>
      <c r="M374" s="151">
        <v>79.92</v>
      </c>
      <c r="N374" s="142">
        <f t="shared" si="59"/>
        <v>77.634999999999991</v>
      </c>
      <c r="O374" s="61">
        <v>2</v>
      </c>
    </row>
    <row r="375" spans="1:15" x14ac:dyDescent="0.3">
      <c r="A375" s="446"/>
      <c r="B375" s="443"/>
      <c r="C375" s="449"/>
      <c r="D375" s="128">
        <v>82.659701492537323</v>
      </c>
      <c r="E375" s="150">
        <v>86.45</v>
      </c>
      <c r="F375" s="148">
        <f t="shared" si="57"/>
        <v>84.55485074626867</v>
      </c>
      <c r="G375" s="152">
        <v>3</v>
      </c>
      <c r="H375" s="147">
        <v>90.28</v>
      </c>
      <c r="I375" s="147">
        <v>90.62</v>
      </c>
      <c r="J375" s="150">
        <f t="shared" si="58"/>
        <v>90.45</v>
      </c>
      <c r="K375" s="147">
        <v>3</v>
      </c>
      <c r="L375" s="147">
        <v>75.349999999999994</v>
      </c>
      <c r="M375" s="151">
        <v>79.72</v>
      </c>
      <c r="N375" s="142">
        <f t="shared" si="59"/>
        <v>77.534999999999997</v>
      </c>
      <c r="O375" s="61">
        <v>2</v>
      </c>
    </row>
    <row r="376" spans="1:15" x14ac:dyDescent="0.3">
      <c r="A376" s="446"/>
      <c r="B376" s="443"/>
      <c r="C376" s="449"/>
      <c r="D376" s="128">
        <v>83.45970149253732</v>
      </c>
      <c r="E376" s="150">
        <v>85.25</v>
      </c>
      <c r="F376" s="148">
        <f t="shared" si="57"/>
        <v>84.354850746268653</v>
      </c>
      <c r="G376" s="152">
        <v>3</v>
      </c>
      <c r="H376" s="147">
        <v>89.08</v>
      </c>
      <c r="I376" s="147">
        <v>87.44</v>
      </c>
      <c r="J376" s="150">
        <f t="shared" si="58"/>
        <v>88.259999999999991</v>
      </c>
      <c r="K376" s="147">
        <v>3</v>
      </c>
      <c r="L376" s="147">
        <v>76.06</v>
      </c>
      <c r="M376" s="151">
        <v>81.010000000000005</v>
      </c>
      <c r="N376" s="142">
        <f t="shared" si="59"/>
        <v>78.534999999999997</v>
      </c>
      <c r="O376" s="61">
        <v>2</v>
      </c>
    </row>
    <row r="377" spans="1:15" x14ac:dyDescent="0.3">
      <c r="A377" s="446"/>
      <c r="B377" s="443"/>
      <c r="C377" s="449"/>
      <c r="D377" s="128">
        <v>80.471641791044789</v>
      </c>
      <c r="E377" s="150">
        <v>83.35</v>
      </c>
      <c r="F377" s="148">
        <f t="shared" si="57"/>
        <v>81.910820895522392</v>
      </c>
      <c r="G377" s="152">
        <v>3</v>
      </c>
      <c r="H377" s="147">
        <v>92.14</v>
      </c>
      <c r="I377" s="147">
        <v>92.41</v>
      </c>
      <c r="J377" s="150">
        <f t="shared" si="58"/>
        <v>92.275000000000006</v>
      </c>
      <c r="K377" s="147">
        <v>3</v>
      </c>
      <c r="L377" s="147">
        <v>81.510000000000005</v>
      </c>
      <c r="M377" s="151">
        <v>75.45</v>
      </c>
      <c r="N377" s="142">
        <f t="shared" si="59"/>
        <v>78.48</v>
      </c>
      <c r="O377" s="61">
        <v>2</v>
      </c>
    </row>
    <row r="378" spans="1:15" x14ac:dyDescent="0.3">
      <c r="A378" s="446"/>
      <c r="B378" s="443"/>
      <c r="C378" s="449"/>
      <c r="D378" s="128">
        <v>80.071641791044797</v>
      </c>
      <c r="E378" s="150">
        <v>83.15</v>
      </c>
      <c r="F378" s="148">
        <f t="shared" si="57"/>
        <v>81.610820895522409</v>
      </c>
      <c r="G378" s="152">
        <v>3</v>
      </c>
      <c r="H378" s="147">
        <v>91.94</v>
      </c>
      <c r="I378" s="147">
        <v>92.01</v>
      </c>
      <c r="J378" s="150">
        <f t="shared" si="58"/>
        <v>91.974999999999994</v>
      </c>
      <c r="K378" s="147">
        <v>3</v>
      </c>
      <c r="L378" s="147">
        <v>80</v>
      </c>
      <c r="M378" s="151">
        <v>73.95</v>
      </c>
      <c r="N378" s="142">
        <f t="shared" si="59"/>
        <v>76.974999999999994</v>
      </c>
      <c r="O378" s="61">
        <v>2</v>
      </c>
    </row>
    <row r="379" spans="1:15" x14ac:dyDescent="0.3">
      <c r="A379" s="447"/>
      <c r="B379" s="444"/>
      <c r="C379" s="450"/>
      <c r="D379" s="128">
        <v>81.2716417910448</v>
      </c>
      <c r="E379" s="150">
        <v>83.95</v>
      </c>
      <c r="F379" s="148">
        <f t="shared" si="57"/>
        <v>82.610820895522409</v>
      </c>
      <c r="G379" s="152">
        <v>3</v>
      </c>
      <c r="H379" s="147">
        <v>92.74</v>
      </c>
      <c r="I379" s="147">
        <v>92.21</v>
      </c>
      <c r="J379" s="150">
        <f t="shared" si="58"/>
        <v>92.474999999999994</v>
      </c>
      <c r="K379" s="147">
        <v>3</v>
      </c>
      <c r="L379" s="147">
        <v>76.97</v>
      </c>
      <c r="M379" s="151">
        <v>75.45</v>
      </c>
      <c r="N379" s="142">
        <f t="shared" si="59"/>
        <v>76.210000000000008</v>
      </c>
      <c r="O379" s="61">
        <v>2</v>
      </c>
    </row>
    <row r="380" spans="1:15" x14ac:dyDescent="0.3">
      <c r="A380" s="137"/>
      <c r="B380" s="182"/>
      <c r="C380" s="183"/>
      <c r="D380" s="197">
        <f>AVERAGE(D374:D379)</f>
        <v>81.965671641791062</v>
      </c>
      <c r="E380" s="197">
        <f t="shared" ref="E380:O380" si="70">AVERAGE(E374:E379)</f>
        <v>84.8</v>
      </c>
      <c r="F380" s="197">
        <f t="shared" si="70"/>
        <v>83.382835820895536</v>
      </c>
      <c r="G380" s="197">
        <f t="shared" si="70"/>
        <v>3</v>
      </c>
      <c r="H380" s="197">
        <f t="shared" si="70"/>
        <v>91.11</v>
      </c>
      <c r="I380" s="197">
        <f t="shared" si="70"/>
        <v>90.951666666666668</v>
      </c>
      <c r="J380" s="197">
        <f t="shared" si="70"/>
        <v>91.030833333333348</v>
      </c>
      <c r="K380" s="197">
        <f t="shared" si="70"/>
        <v>3</v>
      </c>
      <c r="L380" s="197">
        <f t="shared" si="70"/>
        <v>77.540000000000006</v>
      </c>
      <c r="M380" s="197">
        <f t="shared" si="70"/>
        <v>77.583333333333329</v>
      </c>
      <c r="N380" s="197">
        <f t="shared" si="70"/>
        <v>77.561666666666667</v>
      </c>
      <c r="O380" s="197">
        <f t="shared" si="70"/>
        <v>2</v>
      </c>
    </row>
    <row r="381" spans="1:15" x14ac:dyDescent="0.3">
      <c r="A381" s="445" t="s">
        <v>674</v>
      </c>
      <c r="B381" s="442" t="s">
        <v>608</v>
      </c>
      <c r="C381" s="448" t="s">
        <v>610</v>
      </c>
      <c r="D381" s="128">
        <v>89.041791044776105</v>
      </c>
      <c r="E381" s="150">
        <v>89.715151515151504</v>
      </c>
      <c r="F381" s="148">
        <f t="shared" si="57"/>
        <v>89.378471279963804</v>
      </c>
      <c r="G381" s="152">
        <v>3</v>
      </c>
      <c r="H381" s="147">
        <v>86.78</v>
      </c>
      <c r="I381" s="147">
        <v>87.84</v>
      </c>
      <c r="J381" s="150">
        <f t="shared" si="58"/>
        <v>87.31</v>
      </c>
      <c r="K381" s="147">
        <v>3</v>
      </c>
      <c r="L381" s="147">
        <v>82.68</v>
      </c>
      <c r="M381" s="151">
        <v>86.17</v>
      </c>
      <c r="N381" s="142">
        <f t="shared" si="59"/>
        <v>84.425000000000011</v>
      </c>
      <c r="O381" s="61">
        <v>3</v>
      </c>
    </row>
    <row r="382" spans="1:15" x14ac:dyDescent="0.3">
      <c r="A382" s="446"/>
      <c r="B382" s="443"/>
      <c r="C382" s="449"/>
      <c r="D382" s="128">
        <v>89.641791044776099</v>
      </c>
      <c r="E382" s="150">
        <v>89.515151515151501</v>
      </c>
      <c r="F382" s="148">
        <f t="shared" si="57"/>
        <v>89.578471279963793</v>
      </c>
      <c r="G382" s="152">
        <v>3</v>
      </c>
      <c r="H382" s="147">
        <v>87.38</v>
      </c>
      <c r="I382" s="147">
        <v>92.42</v>
      </c>
      <c r="J382" s="150">
        <f t="shared" si="58"/>
        <v>89.9</v>
      </c>
      <c r="K382" s="147">
        <v>3</v>
      </c>
      <c r="L382" s="147">
        <v>77.92</v>
      </c>
      <c r="M382" s="151">
        <v>80.61</v>
      </c>
      <c r="N382" s="142">
        <f t="shared" si="59"/>
        <v>79.265000000000001</v>
      </c>
      <c r="O382" s="61">
        <v>2</v>
      </c>
    </row>
    <row r="383" spans="1:15" x14ac:dyDescent="0.3">
      <c r="A383" s="446"/>
      <c r="B383" s="443"/>
      <c r="C383" s="449"/>
      <c r="D383" s="128">
        <v>90.041791044776105</v>
      </c>
      <c r="E383" s="150">
        <v>89.915151515151507</v>
      </c>
      <c r="F383" s="148">
        <f t="shared" ref="F383:F439" si="71">AVERAGE(D383:E383)</f>
        <v>89.978471279963799</v>
      </c>
      <c r="G383" s="152">
        <v>3</v>
      </c>
      <c r="H383" s="147">
        <v>87.98</v>
      </c>
      <c r="I383" s="147">
        <v>95.01</v>
      </c>
      <c r="J383" s="150">
        <f t="shared" ref="J383:J439" si="72">AVERAGE(H383:I383)</f>
        <v>91.495000000000005</v>
      </c>
      <c r="K383" s="147">
        <v>3</v>
      </c>
      <c r="L383" s="147">
        <v>76.23</v>
      </c>
      <c r="M383" s="151">
        <v>81.7</v>
      </c>
      <c r="N383" s="142">
        <f t="shared" ref="N383:N439" si="73">AVERAGE(L383:M383)</f>
        <v>78.965000000000003</v>
      </c>
      <c r="O383" s="61">
        <v>2</v>
      </c>
    </row>
    <row r="384" spans="1:15" x14ac:dyDescent="0.3">
      <c r="A384" s="446"/>
      <c r="B384" s="443"/>
      <c r="C384" s="449"/>
      <c r="D384" s="128">
        <v>87.653731343283596</v>
      </c>
      <c r="E384" s="150">
        <v>82.042424242424204</v>
      </c>
      <c r="F384" s="148">
        <f t="shared" si="71"/>
        <v>84.8480777928539</v>
      </c>
      <c r="G384" s="152">
        <v>3</v>
      </c>
      <c r="H384" s="147">
        <v>91.28</v>
      </c>
      <c r="I384" s="147">
        <v>91.22</v>
      </c>
      <c r="J384" s="150">
        <f t="shared" si="72"/>
        <v>91.25</v>
      </c>
      <c r="K384" s="147">
        <v>3</v>
      </c>
      <c r="L384" s="147">
        <v>76.23</v>
      </c>
      <c r="M384" s="151">
        <v>82.59</v>
      </c>
      <c r="N384" s="142">
        <f t="shared" si="73"/>
        <v>79.41</v>
      </c>
      <c r="O384" s="61">
        <v>2</v>
      </c>
    </row>
    <row r="385" spans="1:15" x14ac:dyDescent="0.3">
      <c r="A385" s="446"/>
      <c r="B385" s="443"/>
      <c r="C385" s="449"/>
      <c r="D385" s="128">
        <v>87.653731343283596</v>
      </c>
      <c r="E385" s="150">
        <v>82.842424242424201</v>
      </c>
      <c r="F385" s="148">
        <f t="shared" si="71"/>
        <v>85.248077792853906</v>
      </c>
      <c r="G385" s="152">
        <v>3</v>
      </c>
      <c r="H385" s="147">
        <v>92.08</v>
      </c>
      <c r="I385" s="147">
        <v>91.82</v>
      </c>
      <c r="J385" s="150">
        <f t="shared" si="72"/>
        <v>91.949999999999989</v>
      </c>
      <c r="K385" s="147">
        <v>3</v>
      </c>
      <c r="L385" s="147">
        <v>73.45</v>
      </c>
      <c r="M385" s="151">
        <v>77.83</v>
      </c>
      <c r="N385" s="142">
        <f t="shared" si="73"/>
        <v>75.64</v>
      </c>
      <c r="O385" s="61">
        <v>2</v>
      </c>
    </row>
    <row r="386" spans="1:15" x14ac:dyDescent="0.3">
      <c r="A386" s="447"/>
      <c r="B386" s="444"/>
      <c r="C386" s="450"/>
      <c r="D386" s="128">
        <v>87.453731343283593</v>
      </c>
      <c r="E386" s="150">
        <v>82.642424242424198</v>
      </c>
      <c r="F386" s="148">
        <f t="shared" si="71"/>
        <v>85.048077792853888</v>
      </c>
      <c r="G386" s="152">
        <v>3</v>
      </c>
      <c r="H386" s="147">
        <v>90.45</v>
      </c>
      <c r="I386" s="147">
        <v>91.62</v>
      </c>
      <c r="J386" s="150">
        <f t="shared" si="72"/>
        <v>91.034999999999997</v>
      </c>
      <c r="K386" s="147">
        <v>3</v>
      </c>
      <c r="L386" s="147">
        <v>77.319999999999993</v>
      </c>
      <c r="M386" s="151">
        <v>81.900000000000006</v>
      </c>
      <c r="N386" s="142">
        <f t="shared" si="73"/>
        <v>79.61</v>
      </c>
      <c r="O386" s="61">
        <v>2</v>
      </c>
    </row>
    <row r="387" spans="1:15" x14ac:dyDescent="0.3">
      <c r="A387" s="137"/>
      <c r="B387" s="182"/>
      <c r="C387" s="183"/>
      <c r="D387" s="197">
        <f>AVERAGE(D381:D386)</f>
        <v>88.581094527363177</v>
      </c>
      <c r="E387" s="197">
        <f t="shared" ref="E387:O387" si="74">AVERAGE(E381:E386)</f>
        <v>86.112121212121181</v>
      </c>
      <c r="F387" s="197">
        <f t="shared" si="74"/>
        <v>87.346607869742172</v>
      </c>
      <c r="G387" s="197">
        <f t="shared" si="74"/>
        <v>3</v>
      </c>
      <c r="H387" s="197">
        <f t="shared" si="74"/>
        <v>89.324999999999989</v>
      </c>
      <c r="I387" s="197">
        <f t="shared" si="74"/>
        <v>91.655000000000015</v>
      </c>
      <c r="J387" s="197">
        <f t="shared" si="74"/>
        <v>90.490000000000009</v>
      </c>
      <c r="K387" s="197">
        <f t="shared" si="74"/>
        <v>3</v>
      </c>
      <c r="L387" s="197">
        <f t="shared" si="74"/>
        <v>77.305000000000007</v>
      </c>
      <c r="M387" s="197">
        <f t="shared" si="74"/>
        <v>81.800000000000011</v>
      </c>
      <c r="N387" s="197">
        <f t="shared" si="74"/>
        <v>79.552499999999995</v>
      </c>
      <c r="O387" s="197">
        <f t="shared" si="74"/>
        <v>2.1666666666666665</v>
      </c>
    </row>
    <row r="388" spans="1:15" x14ac:dyDescent="0.3">
      <c r="A388" s="445" t="s">
        <v>675</v>
      </c>
      <c r="B388" s="442" t="s">
        <v>608</v>
      </c>
      <c r="C388" s="448" t="s">
        <v>611</v>
      </c>
      <c r="D388" s="128">
        <v>84.659701492537295</v>
      </c>
      <c r="E388" s="150">
        <v>89.727272727272705</v>
      </c>
      <c r="F388" s="148">
        <f t="shared" si="71"/>
        <v>87.193487109904993</v>
      </c>
      <c r="G388" s="152">
        <v>3</v>
      </c>
      <c r="H388" s="147">
        <v>84.92</v>
      </c>
      <c r="I388" s="147">
        <v>81.069999999999993</v>
      </c>
      <c r="J388" s="150">
        <f t="shared" si="72"/>
        <v>82.995000000000005</v>
      </c>
      <c r="K388" s="147">
        <v>3</v>
      </c>
      <c r="L388" s="147">
        <v>79.010000000000005</v>
      </c>
      <c r="M388" s="154">
        <v>76.25</v>
      </c>
      <c r="N388" s="142">
        <f t="shared" si="73"/>
        <v>77.63</v>
      </c>
      <c r="O388" s="61">
        <v>2</v>
      </c>
    </row>
    <row r="389" spans="1:15" x14ac:dyDescent="0.3">
      <c r="A389" s="446"/>
      <c r="B389" s="443"/>
      <c r="C389" s="449"/>
      <c r="D389" s="128">
        <v>84.659701492537295</v>
      </c>
      <c r="E389" s="150">
        <v>89.727272727272705</v>
      </c>
      <c r="F389" s="148">
        <f t="shared" si="71"/>
        <v>87.193487109904993</v>
      </c>
      <c r="G389" s="152">
        <v>3</v>
      </c>
      <c r="H389" s="147">
        <v>85.12</v>
      </c>
      <c r="I389" s="147">
        <v>81.47</v>
      </c>
      <c r="J389" s="150">
        <f t="shared" si="72"/>
        <v>83.295000000000002</v>
      </c>
      <c r="K389" s="147">
        <v>3</v>
      </c>
      <c r="L389" s="147">
        <v>73.45</v>
      </c>
      <c r="M389" s="154">
        <v>73.66</v>
      </c>
      <c r="N389" s="142">
        <f t="shared" si="73"/>
        <v>73.555000000000007</v>
      </c>
      <c r="O389" s="61">
        <v>2</v>
      </c>
    </row>
    <row r="390" spans="1:15" x14ac:dyDescent="0.3">
      <c r="A390" s="446"/>
      <c r="B390" s="443"/>
      <c r="C390" s="449"/>
      <c r="D390" s="128">
        <v>84.459701492537306</v>
      </c>
      <c r="E390" s="150">
        <v>88.927272727272694</v>
      </c>
      <c r="F390" s="148">
        <f t="shared" si="71"/>
        <v>86.693487109904993</v>
      </c>
      <c r="G390" s="152">
        <v>3</v>
      </c>
      <c r="H390" s="147">
        <v>81.400000000000006</v>
      </c>
      <c r="I390" s="147">
        <v>82.07</v>
      </c>
      <c r="J390" s="150">
        <f t="shared" si="72"/>
        <v>81.734999999999999</v>
      </c>
      <c r="K390" s="147">
        <v>3</v>
      </c>
      <c r="L390" s="147">
        <v>70.66</v>
      </c>
      <c r="M390" s="154">
        <v>71.08</v>
      </c>
      <c r="N390" s="142">
        <f t="shared" si="73"/>
        <v>70.87</v>
      </c>
      <c r="O390" s="61">
        <v>2</v>
      </c>
    </row>
    <row r="391" spans="1:15" x14ac:dyDescent="0.3">
      <c r="A391" s="446"/>
      <c r="B391" s="443"/>
      <c r="C391" s="449"/>
      <c r="D391" s="128">
        <v>85.653731343283596</v>
      </c>
      <c r="E391" s="150">
        <v>86.703030303030303</v>
      </c>
      <c r="F391" s="148">
        <f t="shared" si="71"/>
        <v>86.178380823156942</v>
      </c>
      <c r="G391" s="152">
        <v>3</v>
      </c>
      <c r="H391" s="147">
        <v>82.46</v>
      </c>
      <c r="I391" s="147">
        <v>81.87</v>
      </c>
      <c r="J391" s="150">
        <f t="shared" si="72"/>
        <v>82.164999999999992</v>
      </c>
      <c r="K391" s="147">
        <v>3</v>
      </c>
      <c r="L391" s="147">
        <v>76.92</v>
      </c>
      <c r="M391" s="154">
        <v>87.26</v>
      </c>
      <c r="N391" s="142">
        <f t="shared" si="73"/>
        <v>82.09</v>
      </c>
      <c r="O391" s="61">
        <v>3</v>
      </c>
    </row>
    <row r="392" spans="1:15" x14ac:dyDescent="0.3">
      <c r="A392" s="446"/>
      <c r="B392" s="443"/>
      <c r="C392" s="449"/>
      <c r="D392" s="128">
        <v>86.453731343283593</v>
      </c>
      <c r="E392" s="150">
        <v>87.103030303030295</v>
      </c>
      <c r="F392" s="148">
        <f t="shared" si="71"/>
        <v>86.778380823156937</v>
      </c>
      <c r="G392" s="152">
        <v>3</v>
      </c>
      <c r="H392" s="147">
        <v>84.49</v>
      </c>
      <c r="I392" s="147">
        <v>87.65</v>
      </c>
      <c r="J392" s="150">
        <f t="shared" si="72"/>
        <v>86.07</v>
      </c>
      <c r="K392" s="147">
        <v>3</v>
      </c>
      <c r="L392" s="147">
        <v>79.3</v>
      </c>
      <c r="M392" s="154">
        <v>84.68</v>
      </c>
      <c r="N392" s="142">
        <f t="shared" si="73"/>
        <v>81.990000000000009</v>
      </c>
      <c r="O392" s="61">
        <v>3</v>
      </c>
    </row>
    <row r="393" spans="1:15" x14ac:dyDescent="0.3">
      <c r="A393" s="447"/>
      <c r="B393" s="444"/>
      <c r="C393" s="450"/>
      <c r="D393" s="128">
        <v>85.653731343283596</v>
      </c>
      <c r="E393" s="150">
        <v>86.303030303030297</v>
      </c>
      <c r="F393" s="148">
        <f t="shared" si="71"/>
        <v>85.978380823156954</v>
      </c>
      <c r="G393" s="152">
        <v>3</v>
      </c>
      <c r="H393" s="147">
        <v>80.2</v>
      </c>
      <c r="I393" s="147">
        <v>84.06</v>
      </c>
      <c r="J393" s="150">
        <f t="shared" si="72"/>
        <v>82.13</v>
      </c>
      <c r="K393" s="147">
        <v>3</v>
      </c>
      <c r="L393" s="147">
        <v>79.099999999999994</v>
      </c>
      <c r="M393" s="154">
        <v>86.37</v>
      </c>
      <c r="N393" s="142">
        <f t="shared" si="73"/>
        <v>82.734999999999999</v>
      </c>
      <c r="O393" s="61">
        <v>3</v>
      </c>
    </row>
    <row r="394" spans="1:15" x14ac:dyDescent="0.3">
      <c r="A394" s="137"/>
      <c r="B394" s="182"/>
      <c r="C394" s="184"/>
      <c r="D394" s="197">
        <f>AVERAGE(D388:D393)</f>
        <v>85.256716417910454</v>
      </c>
      <c r="E394" s="197">
        <f t="shared" ref="E394:O394" si="75">AVERAGE(E388:E393)</f>
        <v>88.081818181818164</v>
      </c>
      <c r="F394" s="197">
        <f t="shared" si="75"/>
        <v>86.669267299864302</v>
      </c>
      <c r="G394" s="197">
        <f t="shared" si="75"/>
        <v>3</v>
      </c>
      <c r="H394" s="197">
        <f t="shared" si="75"/>
        <v>83.098333333333343</v>
      </c>
      <c r="I394" s="197">
        <f t="shared" si="75"/>
        <v>83.031666666666666</v>
      </c>
      <c r="J394" s="197">
        <f t="shared" si="75"/>
        <v>83.065000000000012</v>
      </c>
      <c r="K394" s="197">
        <f t="shared" si="75"/>
        <v>3</v>
      </c>
      <c r="L394" s="197">
        <f t="shared" si="75"/>
        <v>76.40666666666668</v>
      </c>
      <c r="M394" s="197">
        <f t="shared" si="75"/>
        <v>79.88333333333334</v>
      </c>
      <c r="N394" s="197">
        <f t="shared" si="75"/>
        <v>78.144999999999996</v>
      </c>
      <c r="O394" s="197">
        <f t="shared" si="75"/>
        <v>2.5</v>
      </c>
    </row>
    <row r="395" spans="1:15" x14ac:dyDescent="0.3">
      <c r="A395" s="445" t="s">
        <v>676</v>
      </c>
      <c r="B395" s="442" t="s">
        <v>608</v>
      </c>
      <c r="C395" s="451" t="s">
        <v>90</v>
      </c>
      <c r="D395" s="128">
        <v>97.2119402985075</v>
      </c>
      <c r="E395" s="150">
        <v>99.6</v>
      </c>
      <c r="F395" s="148">
        <f t="shared" si="71"/>
        <v>98.405970149253747</v>
      </c>
      <c r="G395" s="152">
        <v>3</v>
      </c>
      <c r="H395" s="155">
        <v>97.8</v>
      </c>
      <c r="I395" s="155">
        <v>98</v>
      </c>
      <c r="J395" s="150">
        <f t="shared" si="72"/>
        <v>97.9</v>
      </c>
      <c r="K395" s="155">
        <v>3</v>
      </c>
      <c r="L395" s="155">
        <v>94.4</v>
      </c>
      <c r="M395" s="156">
        <v>96.2</v>
      </c>
      <c r="N395" s="142">
        <f t="shared" si="73"/>
        <v>95.300000000000011</v>
      </c>
      <c r="O395" s="61">
        <v>3</v>
      </c>
    </row>
    <row r="396" spans="1:15" x14ac:dyDescent="0.3">
      <c r="A396" s="446"/>
      <c r="B396" s="443"/>
      <c r="C396" s="452"/>
      <c r="D396" s="136">
        <v>96.811940298507494</v>
      </c>
      <c r="E396" s="173">
        <v>99</v>
      </c>
      <c r="F396" s="148">
        <f t="shared" si="71"/>
        <v>97.905970149253747</v>
      </c>
      <c r="G396" s="174">
        <v>3</v>
      </c>
      <c r="H396" s="155">
        <v>95.34</v>
      </c>
      <c r="I396" s="155">
        <v>97.6</v>
      </c>
      <c r="J396" s="150">
        <f t="shared" si="72"/>
        <v>96.47</v>
      </c>
      <c r="K396" s="155">
        <v>3</v>
      </c>
      <c r="L396" s="155">
        <v>94.4</v>
      </c>
      <c r="M396" s="156">
        <v>96</v>
      </c>
      <c r="N396" s="142">
        <f t="shared" si="73"/>
        <v>95.2</v>
      </c>
      <c r="O396" s="61">
        <v>3</v>
      </c>
    </row>
    <row r="397" spans="1:15" x14ac:dyDescent="0.3">
      <c r="A397" s="446"/>
      <c r="B397" s="443"/>
      <c r="C397" s="452"/>
      <c r="D397" s="136">
        <v>97.011940298507497</v>
      </c>
      <c r="E397" s="173">
        <v>99.4</v>
      </c>
      <c r="F397" s="148">
        <f t="shared" si="71"/>
        <v>98.205970149253744</v>
      </c>
      <c r="G397" s="174">
        <v>3</v>
      </c>
      <c r="H397" s="155">
        <v>97.2</v>
      </c>
      <c r="I397" s="155">
        <v>97.6</v>
      </c>
      <c r="J397" s="150">
        <f t="shared" si="72"/>
        <v>97.4</v>
      </c>
      <c r="K397" s="155">
        <v>3</v>
      </c>
      <c r="L397" s="155">
        <v>94.4</v>
      </c>
      <c r="M397" s="156">
        <v>96</v>
      </c>
      <c r="N397" s="142">
        <f t="shared" si="73"/>
        <v>95.2</v>
      </c>
      <c r="O397" s="61">
        <v>3</v>
      </c>
    </row>
    <row r="398" spans="1:15" x14ac:dyDescent="0.3">
      <c r="A398" s="446"/>
      <c r="B398" s="443"/>
      <c r="C398" s="452"/>
      <c r="D398" s="136">
        <v>97.2119402985075</v>
      </c>
      <c r="E398" s="173">
        <v>99.4</v>
      </c>
      <c r="F398" s="148">
        <f t="shared" si="71"/>
        <v>98.305970149253753</v>
      </c>
      <c r="G398" s="174">
        <v>3</v>
      </c>
      <c r="H398" s="155">
        <v>97.4</v>
      </c>
      <c r="I398" s="155">
        <v>98.4</v>
      </c>
      <c r="J398" s="150">
        <f t="shared" si="72"/>
        <v>97.9</v>
      </c>
      <c r="K398" s="155">
        <v>3</v>
      </c>
      <c r="L398" s="155">
        <v>94</v>
      </c>
      <c r="M398" s="156">
        <v>95.8</v>
      </c>
      <c r="N398" s="142">
        <f t="shared" si="73"/>
        <v>94.9</v>
      </c>
      <c r="O398" s="61">
        <v>3</v>
      </c>
    </row>
    <row r="399" spans="1:15" x14ac:dyDescent="0.3">
      <c r="A399" s="447"/>
      <c r="B399" s="444"/>
      <c r="C399" s="453"/>
      <c r="D399" s="136">
        <v>96.811940298507494</v>
      </c>
      <c r="E399" s="173">
        <v>99</v>
      </c>
      <c r="F399" s="148">
        <f t="shared" si="71"/>
        <v>97.905970149253747</v>
      </c>
      <c r="G399" s="174">
        <v>3</v>
      </c>
      <c r="H399" s="157">
        <v>95.14</v>
      </c>
      <c r="I399" s="155">
        <v>97</v>
      </c>
      <c r="J399" s="150">
        <f t="shared" si="72"/>
        <v>96.07</v>
      </c>
      <c r="K399" s="157">
        <v>3</v>
      </c>
      <c r="L399" s="157">
        <v>94</v>
      </c>
      <c r="M399" s="158">
        <v>96</v>
      </c>
      <c r="N399" s="142">
        <f t="shared" si="73"/>
        <v>95</v>
      </c>
      <c r="O399" s="61">
        <v>3</v>
      </c>
    </row>
    <row r="400" spans="1:15" x14ac:dyDescent="0.3">
      <c r="A400" s="137"/>
      <c r="B400" s="182"/>
      <c r="C400" s="184"/>
      <c r="D400" s="223">
        <f>AVERAGE(D395:D399)</f>
        <v>97.011940298507483</v>
      </c>
      <c r="E400" s="223">
        <f t="shared" ref="E400:O400" si="76">AVERAGE(E395:E399)</f>
        <v>99.28</v>
      </c>
      <c r="F400" s="223">
        <f t="shared" si="76"/>
        <v>98.145970149253742</v>
      </c>
      <c r="G400" s="223">
        <f t="shared" si="76"/>
        <v>3</v>
      </c>
      <c r="H400" s="223">
        <f t="shared" si="76"/>
        <v>96.575999999999993</v>
      </c>
      <c r="I400" s="223">
        <f t="shared" si="76"/>
        <v>97.72</v>
      </c>
      <c r="J400" s="223">
        <f t="shared" si="76"/>
        <v>97.147999999999996</v>
      </c>
      <c r="K400" s="223">
        <f t="shared" si="76"/>
        <v>3</v>
      </c>
      <c r="L400" s="223">
        <f t="shared" si="76"/>
        <v>94.240000000000009</v>
      </c>
      <c r="M400" s="223">
        <f t="shared" si="76"/>
        <v>96</v>
      </c>
      <c r="N400" s="223">
        <f t="shared" si="76"/>
        <v>95.12</v>
      </c>
      <c r="O400" s="223">
        <f t="shared" si="76"/>
        <v>3</v>
      </c>
    </row>
    <row r="401" spans="1:15" x14ac:dyDescent="0.3">
      <c r="A401" s="445" t="s">
        <v>677</v>
      </c>
      <c r="B401" s="442" t="s">
        <v>608</v>
      </c>
      <c r="C401" s="451" t="s">
        <v>91</v>
      </c>
      <c r="D401" s="128">
        <v>97.805970149253696</v>
      </c>
      <c r="E401" s="150">
        <v>98.8</v>
      </c>
      <c r="F401" s="148">
        <f t="shared" si="71"/>
        <v>98.302985074626847</v>
      </c>
      <c r="G401" s="152">
        <v>3</v>
      </c>
      <c r="H401" s="153">
        <v>96.67</v>
      </c>
      <c r="I401" s="147">
        <v>96.81</v>
      </c>
      <c r="J401" s="150">
        <f t="shared" si="72"/>
        <v>96.740000000000009</v>
      </c>
      <c r="K401" s="147">
        <v>3</v>
      </c>
      <c r="L401" s="147">
        <v>95.2</v>
      </c>
      <c r="M401" s="156">
        <v>96.51</v>
      </c>
      <c r="N401" s="142">
        <f t="shared" si="73"/>
        <v>95.855000000000004</v>
      </c>
      <c r="O401" s="61">
        <v>3</v>
      </c>
    </row>
    <row r="402" spans="1:15" x14ac:dyDescent="0.3">
      <c r="A402" s="446"/>
      <c r="B402" s="443"/>
      <c r="C402" s="452"/>
      <c r="D402" s="136">
        <v>97.805970149253696</v>
      </c>
      <c r="E402" s="173">
        <v>98.8</v>
      </c>
      <c r="F402" s="148">
        <f t="shared" si="71"/>
        <v>98.302985074626847</v>
      </c>
      <c r="G402" s="174">
        <v>3</v>
      </c>
      <c r="H402" s="153">
        <v>96.27</v>
      </c>
      <c r="I402" s="147">
        <v>96.41</v>
      </c>
      <c r="J402" s="150">
        <f t="shared" si="72"/>
        <v>96.34</v>
      </c>
      <c r="K402" s="147">
        <v>3</v>
      </c>
      <c r="L402" s="147">
        <v>94.8</v>
      </c>
      <c r="M402" s="156">
        <v>96.31</v>
      </c>
      <c r="N402" s="142">
        <f t="shared" si="73"/>
        <v>95.555000000000007</v>
      </c>
      <c r="O402" s="61">
        <v>3</v>
      </c>
    </row>
    <row r="403" spans="1:15" x14ac:dyDescent="0.3">
      <c r="A403" s="446"/>
      <c r="B403" s="443"/>
      <c r="C403" s="452"/>
      <c r="D403" s="136">
        <v>97.805970149253696</v>
      </c>
      <c r="E403" s="173">
        <v>98.8</v>
      </c>
      <c r="F403" s="148">
        <f t="shared" si="71"/>
        <v>98.302985074626847</v>
      </c>
      <c r="G403" s="174">
        <v>3</v>
      </c>
      <c r="H403" s="153">
        <v>96.47</v>
      </c>
      <c r="I403" s="147">
        <v>96.01</v>
      </c>
      <c r="J403" s="150">
        <f t="shared" si="72"/>
        <v>96.240000000000009</v>
      </c>
      <c r="K403" s="147">
        <v>3</v>
      </c>
      <c r="L403" s="147">
        <v>94.8</v>
      </c>
      <c r="M403" s="156">
        <v>96.11</v>
      </c>
      <c r="N403" s="142">
        <f t="shared" si="73"/>
        <v>95.454999999999998</v>
      </c>
      <c r="O403" s="61">
        <v>3</v>
      </c>
    </row>
    <row r="404" spans="1:15" x14ac:dyDescent="0.3">
      <c r="A404" s="446"/>
      <c r="B404" s="443"/>
      <c r="C404" s="452"/>
      <c r="D404" s="136">
        <v>97.805970149253696</v>
      </c>
      <c r="E404" s="173">
        <v>98.8</v>
      </c>
      <c r="F404" s="148">
        <f t="shared" si="71"/>
        <v>98.302985074626847</v>
      </c>
      <c r="G404" s="174">
        <v>3</v>
      </c>
      <c r="H404" s="153">
        <v>96.67</v>
      </c>
      <c r="I404" s="147">
        <v>96.41</v>
      </c>
      <c r="J404" s="150">
        <f t="shared" si="72"/>
        <v>96.539999999999992</v>
      </c>
      <c r="K404" s="147">
        <v>3</v>
      </c>
      <c r="L404" s="147">
        <v>94.8</v>
      </c>
      <c r="M404" s="156">
        <v>96.51</v>
      </c>
      <c r="N404" s="142">
        <f t="shared" si="73"/>
        <v>95.655000000000001</v>
      </c>
      <c r="O404" s="61">
        <v>3</v>
      </c>
    </row>
    <row r="405" spans="1:15" x14ac:dyDescent="0.3">
      <c r="A405" s="447"/>
      <c r="B405" s="444"/>
      <c r="C405" s="453"/>
      <c r="D405" s="136">
        <v>97.805970149253696</v>
      </c>
      <c r="E405" s="173">
        <v>98.6</v>
      </c>
      <c r="F405" s="148">
        <f t="shared" si="71"/>
        <v>98.202985074626838</v>
      </c>
      <c r="G405" s="174">
        <v>3</v>
      </c>
      <c r="H405" s="175">
        <v>96.07</v>
      </c>
      <c r="I405" s="147">
        <v>96.41</v>
      </c>
      <c r="J405" s="150">
        <f t="shared" si="72"/>
        <v>96.24</v>
      </c>
      <c r="K405" s="147">
        <v>3</v>
      </c>
      <c r="L405" s="147">
        <v>95</v>
      </c>
      <c r="M405" s="158">
        <v>95.71</v>
      </c>
      <c r="N405" s="142">
        <f t="shared" si="73"/>
        <v>95.35499999999999</v>
      </c>
      <c r="O405" s="61">
        <v>3</v>
      </c>
    </row>
    <row r="406" spans="1:15" x14ac:dyDescent="0.3">
      <c r="A406" s="137"/>
      <c r="B406" s="182"/>
      <c r="C406" s="184"/>
      <c r="D406" s="223">
        <f>AVERAGE(D401:D405)</f>
        <v>97.805970149253696</v>
      </c>
      <c r="E406" s="223">
        <f t="shared" ref="E406:O406" si="77">AVERAGE(E401:E405)</f>
        <v>98.759999999999991</v>
      </c>
      <c r="F406" s="223">
        <f t="shared" si="77"/>
        <v>98.282985074626851</v>
      </c>
      <c r="G406" s="223">
        <f t="shared" si="77"/>
        <v>3</v>
      </c>
      <c r="H406" s="223">
        <f t="shared" si="77"/>
        <v>96.429999999999993</v>
      </c>
      <c r="I406" s="223">
        <f t="shared" si="77"/>
        <v>96.41</v>
      </c>
      <c r="J406" s="223">
        <f t="shared" si="77"/>
        <v>96.42</v>
      </c>
      <c r="K406" s="223">
        <f t="shared" si="77"/>
        <v>3</v>
      </c>
      <c r="L406" s="223">
        <f t="shared" si="77"/>
        <v>94.92</v>
      </c>
      <c r="M406" s="223">
        <f t="shared" si="77"/>
        <v>96.22999999999999</v>
      </c>
      <c r="N406" s="223">
        <f t="shared" si="77"/>
        <v>95.575000000000003</v>
      </c>
      <c r="O406" s="223">
        <f t="shared" si="77"/>
        <v>3</v>
      </c>
    </row>
    <row r="407" spans="1:15" x14ac:dyDescent="0.3">
      <c r="A407" s="445" t="s">
        <v>678</v>
      </c>
      <c r="B407" s="442" t="s">
        <v>612</v>
      </c>
      <c r="C407" s="448" t="s">
        <v>93</v>
      </c>
      <c r="D407" s="128">
        <v>83.071641791044797</v>
      </c>
      <c r="E407" s="150">
        <v>85.878787878787904</v>
      </c>
      <c r="F407" s="148">
        <f t="shared" si="71"/>
        <v>84.475214834916358</v>
      </c>
      <c r="G407" s="152">
        <v>3</v>
      </c>
      <c r="H407" s="147">
        <v>89.85</v>
      </c>
      <c r="I407" s="153">
        <v>83.46</v>
      </c>
      <c r="J407" s="150">
        <f t="shared" si="72"/>
        <v>86.655000000000001</v>
      </c>
      <c r="K407" s="153">
        <v>3</v>
      </c>
      <c r="L407" s="147">
        <v>92.93</v>
      </c>
      <c r="M407" s="151">
        <v>92.73</v>
      </c>
      <c r="N407" s="142">
        <f t="shared" si="73"/>
        <v>92.830000000000013</v>
      </c>
      <c r="O407" s="61">
        <v>3</v>
      </c>
    </row>
    <row r="408" spans="1:15" x14ac:dyDescent="0.3">
      <c r="A408" s="446"/>
      <c r="B408" s="443"/>
      <c r="C408" s="449"/>
      <c r="D408" s="128">
        <v>82.871641791044794</v>
      </c>
      <c r="E408" s="150">
        <v>85.678787878787901</v>
      </c>
      <c r="F408" s="148">
        <f t="shared" si="71"/>
        <v>84.275214834916341</v>
      </c>
      <c r="G408" s="152">
        <v>3</v>
      </c>
      <c r="H408" s="147">
        <v>89.65</v>
      </c>
      <c r="I408" s="153">
        <v>82.67</v>
      </c>
      <c r="J408" s="150">
        <f t="shared" si="72"/>
        <v>86.16</v>
      </c>
      <c r="K408" s="153">
        <v>3</v>
      </c>
      <c r="L408" s="147">
        <v>91.24</v>
      </c>
      <c r="M408" s="151">
        <v>90.84</v>
      </c>
      <c r="N408" s="142">
        <f t="shared" si="73"/>
        <v>91.039999999999992</v>
      </c>
      <c r="O408" s="61">
        <v>3</v>
      </c>
    </row>
    <row r="409" spans="1:15" x14ac:dyDescent="0.3">
      <c r="A409" s="446"/>
      <c r="B409" s="443"/>
      <c r="C409" s="449"/>
      <c r="D409" s="128">
        <v>83.071641791044797</v>
      </c>
      <c r="E409" s="150">
        <v>85.878787878787904</v>
      </c>
      <c r="F409" s="148">
        <f t="shared" si="71"/>
        <v>84.475214834916358</v>
      </c>
      <c r="G409" s="152">
        <v>3</v>
      </c>
      <c r="H409" s="147">
        <v>89.85</v>
      </c>
      <c r="I409" s="153">
        <v>84.07</v>
      </c>
      <c r="J409" s="150">
        <f t="shared" si="72"/>
        <v>86.96</v>
      </c>
      <c r="K409" s="153">
        <v>3</v>
      </c>
      <c r="L409" s="147">
        <v>91.64</v>
      </c>
      <c r="M409" s="151">
        <v>92.73</v>
      </c>
      <c r="N409" s="142">
        <f t="shared" si="73"/>
        <v>92.185000000000002</v>
      </c>
      <c r="O409" s="61">
        <v>3</v>
      </c>
    </row>
    <row r="410" spans="1:15" x14ac:dyDescent="0.3">
      <c r="A410" s="446"/>
      <c r="B410" s="443"/>
      <c r="C410" s="449"/>
      <c r="D410" s="128">
        <v>85.853731343283599</v>
      </c>
      <c r="E410" s="150">
        <v>94.363636363636402</v>
      </c>
      <c r="F410" s="148">
        <f t="shared" si="71"/>
        <v>90.108683853460008</v>
      </c>
      <c r="G410" s="152">
        <v>3</v>
      </c>
      <c r="H410" s="147">
        <v>90.88</v>
      </c>
      <c r="I410" s="153">
        <v>75.900000000000006</v>
      </c>
      <c r="J410" s="150">
        <f t="shared" si="72"/>
        <v>83.39</v>
      </c>
      <c r="K410" s="153">
        <v>3</v>
      </c>
      <c r="L410" s="147">
        <v>86.97</v>
      </c>
      <c r="M410" s="151">
        <v>75.95</v>
      </c>
      <c r="N410" s="142">
        <f t="shared" si="73"/>
        <v>81.460000000000008</v>
      </c>
      <c r="O410" s="61">
        <v>3</v>
      </c>
    </row>
    <row r="411" spans="1:15" x14ac:dyDescent="0.3">
      <c r="A411" s="446"/>
      <c r="B411" s="443"/>
      <c r="C411" s="449"/>
      <c r="D411" s="128">
        <v>85.853731343283599</v>
      </c>
      <c r="E411" s="150">
        <v>94.763636363636394</v>
      </c>
      <c r="F411" s="148">
        <f t="shared" si="71"/>
        <v>90.308683853459996</v>
      </c>
      <c r="G411" s="152">
        <v>3</v>
      </c>
      <c r="H411" s="147">
        <v>92.48</v>
      </c>
      <c r="I411" s="153">
        <v>75.31</v>
      </c>
      <c r="J411" s="150">
        <f t="shared" si="72"/>
        <v>83.89500000000001</v>
      </c>
      <c r="K411" s="153">
        <v>3</v>
      </c>
      <c r="L411" s="147">
        <v>85.99</v>
      </c>
      <c r="M411" s="151">
        <v>76.150000000000006</v>
      </c>
      <c r="N411" s="142">
        <f t="shared" si="73"/>
        <v>81.069999999999993</v>
      </c>
      <c r="O411" s="61">
        <v>3</v>
      </c>
    </row>
    <row r="412" spans="1:15" x14ac:dyDescent="0.3">
      <c r="A412" s="447"/>
      <c r="B412" s="444"/>
      <c r="C412" s="450"/>
      <c r="D412" s="128">
        <v>86.253731343283604</v>
      </c>
      <c r="E412" s="150">
        <v>94.363636363636402</v>
      </c>
      <c r="F412" s="148">
        <f t="shared" si="71"/>
        <v>90.308683853459996</v>
      </c>
      <c r="G412" s="152">
        <v>3</v>
      </c>
      <c r="H412" s="147">
        <v>90.88</v>
      </c>
      <c r="I412" s="153">
        <v>78.290000000000006</v>
      </c>
      <c r="J412" s="150">
        <f t="shared" si="72"/>
        <v>84.585000000000008</v>
      </c>
      <c r="K412" s="153">
        <v>3</v>
      </c>
      <c r="L412" s="147">
        <v>86.77</v>
      </c>
      <c r="M412" s="151">
        <v>76.849999999999994</v>
      </c>
      <c r="N412" s="142">
        <f t="shared" si="73"/>
        <v>81.81</v>
      </c>
      <c r="O412" s="61">
        <v>3</v>
      </c>
    </row>
    <row r="413" spans="1:15" x14ac:dyDescent="0.3">
      <c r="A413" s="137"/>
      <c r="B413" s="182"/>
      <c r="C413" s="183"/>
      <c r="D413" s="197">
        <f>AVERAGE(D407:D412)</f>
        <v>84.496019900497529</v>
      </c>
      <c r="E413" s="197">
        <f t="shared" ref="E413:O413" si="78">AVERAGE(E407:E412)</f>
        <v>90.154545454545485</v>
      </c>
      <c r="F413" s="197">
        <f t="shared" si="78"/>
        <v>87.325282677521514</v>
      </c>
      <c r="G413" s="197">
        <f t="shared" si="78"/>
        <v>3</v>
      </c>
      <c r="H413" s="197">
        <f t="shared" si="78"/>
        <v>90.598333333333343</v>
      </c>
      <c r="I413" s="197">
        <f t="shared" si="78"/>
        <v>79.95</v>
      </c>
      <c r="J413" s="197">
        <f t="shared" si="78"/>
        <v>85.274166666666659</v>
      </c>
      <c r="K413" s="197">
        <f t="shared" si="78"/>
        <v>3</v>
      </c>
      <c r="L413" s="197">
        <f t="shared" si="78"/>
        <v>89.256666666666661</v>
      </c>
      <c r="M413" s="197">
        <f t="shared" si="78"/>
        <v>84.208333333333329</v>
      </c>
      <c r="N413" s="197">
        <f t="shared" si="78"/>
        <v>86.732500000000002</v>
      </c>
      <c r="O413" s="197">
        <f t="shared" si="78"/>
        <v>3</v>
      </c>
    </row>
    <row r="414" spans="1:15" x14ac:dyDescent="0.3">
      <c r="A414" s="445" t="s">
        <v>679</v>
      </c>
      <c r="B414" s="442" t="s">
        <v>612</v>
      </c>
      <c r="C414" s="448" t="s">
        <v>613</v>
      </c>
      <c r="D414" s="128">
        <v>81.665671641790993</v>
      </c>
      <c r="E414" s="150">
        <v>89.751515151515207</v>
      </c>
      <c r="F414" s="148">
        <f t="shared" si="71"/>
        <v>85.7085933966531</v>
      </c>
      <c r="G414" s="152">
        <v>3</v>
      </c>
      <c r="H414" s="177">
        <v>73.45</v>
      </c>
      <c r="I414" s="177">
        <v>75.08</v>
      </c>
      <c r="J414" s="150">
        <f t="shared" si="72"/>
        <v>74.265000000000001</v>
      </c>
      <c r="K414" s="177">
        <v>2</v>
      </c>
      <c r="L414" s="147">
        <v>91.44</v>
      </c>
      <c r="M414" s="151">
        <v>96.4</v>
      </c>
      <c r="N414" s="142">
        <f t="shared" si="73"/>
        <v>93.92</v>
      </c>
      <c r="O414" s="61">
        <v>3</v>
      </c>
    </row>
    <row r="415" spans="1:15" x14ac:dyDescent="0.3">
      <c r="A415" s="446"/>
      <c r="B415" s="443"/>
      <c r="C415" s="449"/>
      <c r="D415" s="128">
        <v>81.265671641791002</v>
      </c>
      <c r="E415" s="150">
        <v>88.951515151515196</v>
      </c>
      <c r="F415" s="148">
        <f t="shared" si="71"/>
        <v>85.108593396653106</v>
      </c>
      <c r="G415" s="152">
        <v>3</v>
      </c>
      <c r="H415" s="177">
        <v>69.349999999999994</v>
      </c>
      <c r="I415" s="177">
        <v>74.48</v>
      </c>
      <c r="J415" s="150">
        <f t="shared" si="72"/>
        <v>71.914999999999992</v>
      </c>
      <c r="K415" s="177">
        <v>2</v>
      </c>
      <c r="L415" s="147">
        <v>88.26</v>
      </c>
      <c r="M415" s="151">
        <v>95.6</v>
      </c>
      <c r="N415" s="142">
        <f t="shared" si="73"/>
        <v>91.93</v>
      </c>
      <c r="O415" s="61">
        <v>3</v>
      </c>
    </row>
    <row r="416" spans="1:15" x14ac:dyDescent="0.3">
      <c r="A416" s="446"/>
      <c r="B416" s="443"/>
      <c r="C416" s="449"/>
      <c r="D416" s="128">
        <v>81.465671641791005</v>
      </c>
      <c r="E416" s="150">
        <v>88.951515151515196</v>
      </c>
      <c r="F416" s="148">
        <f t="shared" si="71"/>
        <v>85.2085933966531</v>
      </c>
      <c r="G416" s="152">
        <v>3</v>
      </c>
      <c r="H416" s="177">
        <v>69.98</v>
      </c>
      <c r="I416" s="177">
        <v>75.11</v>
      </c>
      <c r="J416" s="150">
        <f t="shared" si="72"/>
        <v>72.545000000000002</v>
      </c>
      <c r="K416" s="177">
        <v>2</v>
      </c>
      <c r="L416" s="147">
        <v>90.15</v>
      </c>
      <c r="M416" s="151">
        <v>97</v>
      </c>
      <c r="N416" s="142">
        <f t="shared" si="73"/>
        <v>93.575000000000003</v>
      </c>
      <c r="O416" s="61">
        <v>3</v>
      </c>
    </row>
    <row r="417" spans="1:15" x14ac:dyDescent="0.3">
      <c r="A417" s="446"/>
      <c r="B417" s="443"/>
      <c r="C417" s="449"/>
      <c r="D417" s="128">
        <v>84.071641791044797</v>
      </c>
      <c r="E417" s="150">
        <v>91.127272727272697</v>
      </c>
      <c r="F417" s="148">
        <f t="shared" si="71"/>
        <v>87.599457259158754</v>
      </c>
      <c r="G417" s="152">
        <v>3</v>
      </c>
      <c r="H417" s="177">
        <v>92.34</v>
      </c>
      <c r="I417" s="177">
        <v>90.88</v>
      </c>
      <c r="J417" s="150">
        <f t="shared" si="72"/>
        <v>91.61</v>
      </c>
      <c r="K417" s="177">
        <v>3</v>
      </c>
      <c r="L417" s="147">
        <v>88.26</v>
      </c>
      <c r="M417" s="151">
        <v>89.35</v>
      </c>
      <c r="N417" s="142">
        <f t="shared" si="73"/>
        <v>88.805000000000007</v>
      </c>
      <c r="O417" s="61">
        <v>3</v>
      </c>
    </row>
    <row r="418" spans="1:15" x14ac:dyDescent="0.3">
      <c r="A418" s="446"/>
      <c r="B418" s="443"/>
      <c r="C418" s="449"/>
      <c r="D418" s="128">
        <v>83.671641791044806</v>
      </c>
      <c r="E418" s="150">
        <v>91.3272727272727</v>
      </c>
      <c r="F418" s="148">
        <f t="shared" si="71"/>
        <v>87.49945725915876</v>
      </c>
      <c r="G418" s="152">
        <v>3</v>
      </c>
      <c r="H418" s="177">
        <v>92.74</v>
      </c>
      <c r="I418" s="177">
        <v>88.02</v>
      </c>
      <c r="J418" s="150">
        <f t="shared" si="72"/>
        <v>90.38</v>
      </c>
      <c r="K418" s="177">
        <v>3</v>
      </c>
      <c r="L418" s="147">
        <v>88.17</v>
      </c>
      <c r="M418" s="151">
        <v>90.15</v>
      </c>
      <c r="N418" s="142">
        <f t="shared" si="73"/>
        <v>89.16</v>
      </c>
      <c r="O418" s="61">
        <v>3</v>
      </c>
    </row>
    <row r="419" spans="1:15" x14ac:dyDescent="0.3">
      <c r="A419" s="447"/>
      <c r="B419" s="444"/>
      <c r="C419" s="450"/>
      <c r="D419" s="128">
        <v>83.871641791044794</v>
      </c>
      <c r="E419" s="150">
        <v>90.927272727272694</v>
      </c>
      <c r="F419" s="148">
        <f t="shared" si="71"/>
        <v>87.399457259158737</v>
      </c>
      <c r="G419" s="152">
        <v>3</v>
      </c>
      <c r="H419" s="177">
        <v>90.51</v>
      </c>
      <c r="I419" s="177">
        <v>90.51</v>
      </c>
      <c r="J419" s="150">
        <f t="shared" si="72"/>
        <v>90.51</v>
      </c>
      <c r="K419" s="177">
        <v>3</v>
      </c>
      <c r="L419" s="147">
        <v>88.57</v>
      </c>
      <c r="M419" s="151">
        <v>89.95</v>
      </c>
      <c r="N419" s="142">
        <f t="shared" si="73"/>
        <v>89.259999999999991</v>
      </c>
      <c r="O419" s="61">
        <v>3</v>
      </c>
    </row>
    <row r="420" spans="1:15" x14ac:dyDescent="0.3">
      <c r="A420" s="137"/>
      <c r="B420" s="182"/>
      <c r="C420" s="183"/>
      <c r="D420" s="197">
        <f>AVERAGE(D414:D419)</f>
        <v>82.6686567164179</v>
      </c>
      <c r="E420" s="197">
        <f t="shared" ref="E420:O420" si="79">AVERAGE(E414:E419)</f>
        <v>90.172727272727286</v>
      </c>
      <c r="F420" s="197">
        <f t="shared" si="79"/>
        <v>86.420691994572579</v>
      </c>
      <c r="G420" s="197">
        <f t="shared" si="79"/>
        <v>3</v>
      </c>
      <c r="H420" s="197">
        <f t="shared" si="79"/>
        <v>81.394999999999996</v>
      </c>
      <c r="I420" s="197">
        <f t="shared" si="79"/>
        <v>82.346666666666664</v>
      </c>
      <c r="J420" s="197">
        <f t="shared" si="79"/>
        <v>81.870833333333337</v>
      </c>
      <c r="K420" s="197">
        <f t="shared" si="79"/>
        <v>2.5</v>
      </c>
      <c r="L420" s="197">
        <f t="shared" si="79"/>
        <v>89.141666666666666</v>
      </c>
      <c r="M420" s="197">
        <f t="shared" si="79"/>
        <v>93.075000000000003</v>
      </c>
      <c r="N420" s="197">
        <f t="shared" si="79"/>
        <v>91.108333333333334</v>
      </c>
      <c r="O420" s="197">
        <f t="shared" si="79"/>
        <v>3</v>
      </c>
    </row>
    <row r="421" spans="1:15" x14ac:dyDescent="0.3">
      <c r="A421" s="445" t="s">
        <v>680</v>
      </c>
      <c r="B421" s="442" t="s">
        <v>612</v>
      </c>
      <c r="C421" s="439" t="s">
        <v>769</v>
      </c>
      <c r="D421" s="128">
        <v>78.6955223880597</v>
      </c>
      <c r="E421" s="150">
        <v>81.642424242424198</v>
      </c>
      <c r="F421" s="148">
        <f t="shared" si="71"/>
        <v>80.168973315241942</v>
      </c>
      <c r="G421" s="152">
        <v>3</v>
      </c>
      <c r="H421" s="172">
        <v>88.82</v>
      </c>
      <c r="I421" s="147">
        <v>88.42</v>
      </c>
      <c r="J421" s="150">
        <f t="shared" si="72"/>
        <v>88.62</v>
      </c>
      <c r="K421" s="147">
        <v>3</v>
      </c>
      <c r="L421" s="147">
        <v>98.93</v>
      </c>
      <c r="M421" s="151">
        <v>100</v>
      </c>
      <c r="N421" s="142">
        <f t="shared" si="73"/>
        <v>99.465000000000003</v>
      </c>
      <c r="O421" s="61">
        <v>3</v>
      </c>
    </row>
    <row r="422" spans="1:15" x14ac:dyDescent="0.3">
      <c r="A422" s="446"/>
      <c r="B422" s="443"/>
      <c r="C422" s="440"/>
      <c r="D422" s="128">
        <v>78.495522388059698</v>
      </c>
      <c r="E422" s="150">
        <v>82.042424242424204</v>
      </c>
      <c r="F422" s="148">
        <f t="shared" si="71"/>
        <v>80.268973315241951</v>
      </c>
      <c r="G422" s="152">
        <v>3</v>
      </c>
      <c r="H422" s="172">
        <v>87.82</v>
      </c>
      <c r="I422" s="147">
        <v>87.82</v>
      </c>
      <c r="J422" s="150">
        <f t="shared" si="72"/>
        <v>87.82</v>
      </c>
      <c r="K422" s="147">
        <v>3</v>
      </c>
      <c r="L422" s="147">
        <v>94.77</v>
      </c>
      <c r="M422" s="151">
        <v>97.56</v>
      </c>
      <c r="N422" s="142">
        <f t="shared" si="73"/>
        <v>96.164999999999992</v>
      </c>
      <c r="O422" s="61">
        <v>3</v>
      </c>
    </row>
    <row r="423" spans="1:15" x14ac:dyDescent="0.3">
      <c r="A423" s="446"/>
      <c r="B423" s="443"/>
      <c r="C423" s="440"/>
      <c r="D423" s="128">
        <v>78.6955223880597</v>
      </c>
      <c r="E423" s="150">
        <v>81.642424242424198</v>
      </c>
      <c r="F423" s="148">
        <f t="shared" si="71"/>
        <v>80.168973315241942</v>
      </c>
      <c r="G423" s="152">
        <v>3</v>
      </c>
      <c r="H423" s="172">
        <v>88.78</v>
      </c>
      <c r="I423" s="147">
        <v>89.02</v>
      </c>
      <c r="J423" s="150">
        <f t="shared" si="72"/>
        <v>88.9</v>
      </c>
      <c r="K423" s="147">
        <v>3</v>
      </c>
      <c r="L423" s="147">
        <v>97.54</v>
      </c>
      <c r="M423" s="151">
        <v>97.56</v>
      </c>
      <c r="N423" s="142">
        <f t="shared" si="73"/>
        <v>97.550000000000011</v>
      </c>
      <c r="O423" s="61">
        <v>3</v>
      </c>
    </row>
    <row r="424" spans="1:15" x14ac:dyDescent="0.3">
      <c r="A424" s="446"/>
      <c r="B424" s="443"/>
      <c r="C424" s="440"/>
      <c r="D424" s="128">
        <v>88.641791044776099</v>
      </c>
      <c r="E424" s="150">
        <v>89.727272727272705</v>
      </c>
      <c r="F424" s="148">
        <f t="shared" si="71"/>
        <v>89.184531886024402</v>
      </c>
      <c r="G424" s="152">
        <v>3</v>
      </c>
      <c r="H424" s="172">
        <v>88.62</v>
      </c>
      <c r="I424" s="147">
        <v>81.03</v>
      </c>
      <c r="J424" s="150">
        <f t="shared" si="72"/>
        <v>84.825000000000003</v>
      </c>
      <c r="K424" s="147">
        <v>3</v>
      </c>
      <c r="L424" s="147">
        <v>91.25</v>
      </c>
      <c r="M424" s="151">
        <v>95.12</v>
      </c>
      <c r="N424" s="142">
        <f t="shared" si="73"/>
        <v>93.185000000000002</v>
      </c>
      <c r="O424" s="61">
        <v>3</v>
      </c>
    </row>
    <row r="425" spans="1:15" x14ac:dyDescent="0.3">
      <c r="A425" s="446"/>
      <c r="B425" s="443"/>
      <c r="C425" s="440"/>
      <c r="D425" s="128">
        <v>88.841791044776102</v>
      </c>
      <c r="E425" s="150">
        <v>89.527272727272702</v>
      </c>
      <c r="F425" s="148">
        <f t="shared" si="71"/>
        <v>89.184531886024402</v>
      </c>
      <c r="G425" s="152">
        <v>3</v>
      </c>
      <c r="H425" s="172">
        <v>89.42</v>
      </c>
      <c r="I425" s="147">
        <v>82.43</v>
      </c>
      <c r="J425" s="150">
        <f t="shared" si="72"/>
        <v>85.925000000000011</v>
      </c>
      <c r="K425" s="147">
        <v>3</v>
      </c>
      <c r="L425" s="147">
        <v>91.25</v>
      </c>
      <c r="M425" s="151">
        <v>97.56</v>
      </c>
      <c r="N425" s="142">
        <f t="shared" si="73"/>
        <v>94.405000000000001</v>
      </c>
      <c r="O425" s="61">
        <v>3</v>
      </c>
    </row>
    <row r="426" spans="1:15" x14ac:dyDescent="0.3">
      <c r="A426" s="447"/>
      <c r="B426" s="444"/>
      <c r="C426" s="441"/>
      <c r="D426" s="128">
        <v>88.641791044776099</v>
      </c>
      <c r="E426" s="150">
        <v>89.727272727272705</v>
      </c>
      <c r="F426" s="148">
        <f t="shared" si="71"/>
        <v>89.184531886024402</v>
      </c>
      <c r="G426" s="152">
        <v>3</v>
      </c>
      <c r="H426" s="172">
        <v>88.42</v>
      </c>
      <c r="I426" s="147">
        <v>81.23</v>
      </c>
      <c r="J426" s="150">
        <f t="shared" si="72"/>
        <v>84.825000000000003</v>
      </c>
      <c r="K426" s="147">
        <v>3</v>
      </c>
      <c r="L426" s="147">
        <v>91.25</v>
      </c>
      <c r="M426" s="151">
        <v>97.56</v>
      </c>
      <c r="N426" s="142">
        <f t="shared" si="73"/>
        <v>94.405000000000001</v>
      </c>
      <c r="O426" s="61">
        <v>3</v>
      </c>
    </row>
    <row r="427" spans="1:15" x14ac:dyDescent="0.3">
      <c r="A427" s="137"/>
      <c r="B427" s="182"/>
      <c r="C427" s="188"/>
      <c r="D427" s="197">
        <f>AVERAGE(D421:D426)</f>
        <v>83.668656716417885</v>
      </c>
      <c r="E427" s="197">
        <f t="shared" ref="E427:O427" si="80">AVERAGE(E421:E426)</f>
        <v>85.71818181818179</v>
      </c>
      <c r="F427" s="197">
        <f t="shared" si="80"/>
        <v>84.693419267299831</v>
      </c>
      <c r="G427" s="197">
        <f t="shared" si="80"/>
        <v>3</v>
      </c>
      <c r="H427" s="197">
        <f t="shared" si="80"/>
        <v>88.646666666666661</v>
      </c>
      <c r="I427" s="197">
        <f t="shared" si="80"/>
        <v>84.99166666666666</v>
      </c>
      <c r="J427" s="197">
        <f t="shared" si="80"/>
        <v>86.819166666666675</v>
      </c>
      <c r="K427" s="197">
        <f t="shared" si="80"/>
        <v>3</v>
      </c>
      <c r="L427" s="197">
        <f t="shared" si="80"/>
        <v>94.165000000000006</v>
      </c>
      <c r="M427" s="197">
        <f t="shared" si="80"/>
        <v>97.56</v>
      </c>
      <c r="N427" s="197">
        <f t="shared" si="80"/>
        <v>95.862499999999997</v>
      </c>
      <c r="O427" s="197">
        <f t="shared" si="80"/>
        <v>3</v>
      </c>
    </row>
    <row r="428" spans="1:15" x14ac:dyDescent="0.3">
      <c r="A428" s="445" t="s">
        <v>681</v>
      </c>
      <c r="B428" s="442" t="s">
        <v>612</v>
      </c>
      <c r="C428" s="439" t="s">
        <v>770</v>
      </c>
      <c r="D428" s="128">
        <v>75.513432835820893</v>
      </c>
      <c r="E428" s="150">
        <v>75.369696969697003</v>
      </c>
      <c r="F428" s="148">
        <f t="shared" si="71"/>
        <v>75.441564902758955</v>
      </c>
      <c r="G428" s="152">
        <v>2</v>
      </c>
      <c r="H428" s="155">
        <v>91.88</v>
      </c>
      <c r="I428" s="155">
        <v>90.88</v>
      </c>
      <c r="J428" s="150">
        <f t="shared" si="72"/>
        <v>91.38</v>
      </c>
      <c r="K428" s="155">
        <v>3</v>
      </c>
      <c r="L428" s="147">
        <v>90.74</v>
      </c>
      <c r="M428" s="151">
        <v>82.86</v>
      </c>
      <c r="N428" s="142">
        <f t="shared" si="73"/>
        <v>86.8</v>
      </c>
      <c r="O428" s="61">
        <v>3</v>
      </c>
    </row>
    <row r="429" spans="1:15" x14ac:dyDescent="0.3">
      <c r="A429" s="446"/>
      <c r="B429" s="443"/>
      <c r="C429" s="440"/>
      <c r="D429" s="128">
        <v>75.513432835820893</v>
      </c>
      <c r="E429" s="150">
        <v>74.969696969696997</v>
      </c>
      <c r="F429" s="148">
        <f t="shared" si="71"/>
        <v>75.241564902758938</v>
      </c>
      <c r="G429" s="152">
        <v>2</v>
      </c>
      <c r="H429" s="155">
        <v>90.28</v>
      </c>
      <c r="I429" s="155">
        <v>91.08</v>
      </c>
      <c r="J429" s="150">
        <f t="shared" si="72"/>
        <v>90.68</v>
      </c>
      <c r="K429" s="155">
        <v>3</v>
      </c>
      <c r="L429" s="147">
        <v>90.44</v>
      </c>
      <c r="M429" s="151">
        <v>80</v>
      </c>
      <c r="N429" s="142">
        <f t="shared" si="73"/>
        <v>85.22</v>
      </c>
      <c r="O429" s="61">
        <v>3</v>
      </c>
    </row>
    <row r="430" spans="1:15" x14ac:dyDescent="0.3">
      <c r="A430" s="446"/>
      <c r="B430" s="443"/>
      <c r="C430" s="440"/>
      <c r="D430" s="128">
        <v>75.913432835820899</v>
      </c>
      <c r="E430" s="150">
        <v>75.369696969697003</v>
      </c>
      <c r="F430" s="148">
        <f t="shared" si="71"/>
        <v>75.641564902758944</v>
      </c>
      <c r="G430" s="152">
        <v>2</v>
      </c>
      <c r="H430" s="155">
        <v>91.88</v>
      </c>
      <c r="I430" s="155">
        <v>93.51</v>
      </c>
      <c r="J430" s="150">
        <f t="shared" si="72"/>
        <v>92.694999999999993</v>
      </c>
      <c r="K430" s="155">
        <v>3</v>
      </c>
      <c r="L430" s="147">
        <v>93.07</v>
      </c>
      <c r="M430" s="151">
        <v>78.569999999999993</v>
      </c>
      <c r="N430" s="142">
        <f t="shared" si="73"/>
        <v>85.82</v>
      </c>
      <c r="O430" s="61">
        <v>3</v>
      </c>
    </row>
    <row r="431" spans="1:15" x14ac:dyDescent="0.3">
      <c r="A431" s="446"/>
      <c r="B431" s="443"/>
      <c r="C431" s="440"/>
      <c r="D431" s="128">
        <v>86.659701492537295</v>
      </c>
      <c r="E431" s="150">
        <v>94.151515151515198</v>
      </c>
      <c r="F431" s="148">
        <f t="shared" si="71"/>
        <v>90.405608322026239</v>
      </c>
      <c r="G431" s="152">
        <v>3</v>
      </c>
      <c r="H431" s="155">
        <v>94.77</v>
      </c>
      <c r="I431" s="155">
        <v>91.48</v>
      </c>
      <c r="J431" s="150">
        <f t="shared" si="72"/>
        <v>93.125</v>
      </c>
      <c r="K431" s="155">
        <v>3</v>
      </c>
      <c r="L431" s="147">
        <v>91.94</v>
      </c>
      <c r="M431" s="151">
        <v>54.29</v>
      </c>
      <c r="N431" s="142">
        <f t="shared" si="73"/>
        <v>73.114999999999995</v>
      </c>
      <c r="O431" s="61">
        <v>2</v>
      </c>
    </row>
    <row r="432" spans="1:15" x14ac:dyDescent="0.3">
      <c r="A432" s="446"/>
      <c r="B432" s="443"/>
      <c r="C432" s="440"/>
      <c r="D432" s="128">
        <v>86.859701492537297</v>
      </c>
      <c r="E432" s="150">
        <v>94.351515151515201</v>
      </c>
      <c r="F432" s="148">
        <f t="shared" si="71"/>
        <v>90.605608322026256</v>
      </c>
      <c r="G432" s="152">
        <v>3</v>
      </c>
      <c r="H432" s="155">
        <v>95.77</v>
      </c>
      <c r="I432" s="155">
        <v>92.48</v>
      </c>
      <c r="J432" s="150">
        <f t="shared" si="72"/>
        <v>94.125</v>
      </c>
      <c r="K432" s="155">
        <v>3</v>
      </c>
      <c r="L432" s="147">
        <v>91.34</v>
      </c>
      <c r="M432" s="151">
        <v>51.43</v>
      </c>
      <c r="N432" s="142">
        <f t="shared" si="73"/>
        <v>71.385000000000005</v>
      </c>
      <c r="O432" s="61">
        <v>2</v>
      </c>
    </row>
    <row r="433" spans="1:15" x14ac:dyDescent="0.3">
      <c r="A433" s="447"/>
      <c r="B433" s="444"/>
      <c r="C433" s="441"/>
      <c r="D433" s="128">
        <v>86.659701492537295</v>
      </c>
      <c r="E433" s="150">
        <v>94.151515151515198</v>
      </c>
      <c r="F433" s="148">
        <f t="shared" si="71"/>
        <v>90.405608322026239</v>
      </c>
      <c r="G433" s="152">
        <v>3</v>
      </c>
      <c r="H433" s="155">
        <v>94.57</v>
      </c>
      <c r="I433" s="155">
        <v>91.68</v>
      </c>
      <c r="J433" s="150">
        <f t="shared" si="72"/>
        <v>93.125</v>
      </c>
      <c r="K433" s="155">
        <v>3</v>
      </c>
      <c r="L433" s="147">
        <v>90.02</v>
      </c>
      <c r="M433" s="151">
        <v>51.43</v>
      </c>
      <c r="N433" s="142">
        <f t="shared" si="73"/>
        <v>70.724999999999994</v>
      </c>
      <c r="O433" s="61">
        <v>2</v>
      </c>
    </row>
    <row r="434" spans="1:15" x14ac:dyDescent="0.3">
      <c r="A434" s="137"/>
      <c r="B434" s="182"/>
      <c r="C434" s="189"/>
      <c r="D434" s="225">
        <f>AVERAGE(D428:D433)</f>
        <v>81.186567164179095</v>
      </c>
      <c r="E434" s="225">
        <f t="shared" ref="E434:O434" si="81">AVERAGE(E428:E433)</f>
        <v>84.727272727272762</v>
      </c>
      <c r="F434" s="225">
        <f t="shared" si="81"/>
        <v>82.956919945725915</v>
      </c>
      <c r="G434" s="225">
        <f t="shared" si="81"/>
        <v>2.5</v>
      </c>
      <c r="H434" s="225">
        <f t="shared" si="81"/>
        <v>93.191666666666649</v>
      </c>
      <c r="I434" s="225">
        <f t="shared" si="81"/>
        <v>91.851666666666674</v>
      </c>
      <c r="J434" s="225">
        <f t="shared" si="81"/>
        <v>92.521666666666661</v>
      </c>
      <c r="K434" s="225">
        <f t="shared" si="81"/>
        <v>3</v>
      </c>
      <c r="L434" s="225">
        <f t="shared" si="81"/>
        <v>91.258333333333326</v>
      </c>
      <c r="M434" s="225">
        <f t="shared" si="81"/>
        <v>66.430000000000007</v>
      </c>
      <c r="N434" s="225">
        <f t="shared" si="81"/>
        <v>78.844166666666652</v>
      </c>
      <c r="O434" s="225">
        <f t="shared" si="81"/>
        <v>2.5</v>
      </c>
    </row>
    <row r="435" spans="1:15" x14ac:dyDescent="0.3">
      <c r="A435" s="445" t="s">
        <v>682</v>
      </c>
      <c r="B435" s="442" t="s">
        <v>612</v>
      </c>
      <c r="C435" s="442" t="s">
        <v>616</v>
      </c>
      <c r="D435" s="140">
        <v>95.714285714285722</v>
      </c>
      <c r="E435" s="178">
        <v>94.285714285714278</v>
      </c>
      <c r="F435" s="148">
        <f t="shared" si="71"/>
        <v>95</v>
      </c>
      <c r="G435" s="179">
        <v>3</v>
      </c>
      <c r="H435" s="153">
        <v>92.86</v>
      </c>
      <c r="I435" s="153">
        <v>92.86</v>
      </c>
      <c r="J435" s="150">
        <f t="shared" si="72"/>
        <v>92.86</v>
      </c>
      <c r="K435" s="153">
        <v>3</v>
      </c>
      <c r="L435" s="153">
        <v>88.57</v>
      </c>
      <c r="M435" s="154">
        <v>88.57</v>
      </c>
      <c r="N435" s="142">
        <f t="shared" si="73"/>
        <v>88.57</v>
      </c>
      <c r="O435" s="61">
        <v>3</v>
      </c>
    </row>
    <row r="436" spans="1:15" x14ac:dyDescent="0.3">
      <c r="A436" s="446"/>
      <c r="B436" s="443"/>
      <c r="C436" s="443"/>
      <c r="D436" s="136">
        <v>95.714285714285722</v>
      </c>
      <c r="E436" s="173">
        <v>94.285714285714278</v>
      </c>
      <c r="F436" s="148">
        <f t="shared" si="71"/>
        <v>95</v>
      </c>
      <c r="G436" s="174">
        <v>3</v>
      </c>
      <c r="H436" s="153">
        <v>92.86</v>
      </c>
      <c r="I436" s="153">
        <v>92.86</v>
      </c>
      <c r="J436" s="150">
        <f t="shared" si="72"/>
        <v>92.86</v>
      </c>
      <c r="K436" s="153">
        <v>3</v>
      </c>
      <c r="L436" s="153">
        <v>88.57</v>
      </c>
      <c r="M436" s="154">
        <v>88.57</v>
      </c>
      <c r="N436" s="142">
        <f t="shared" si="73"/>
        <v>88.57</v>
      </c>
      <c r="O436" s="61">
        <v>3</v>
      </c>
    </row>
    <row r="437" spans="1:15" x14ac:dyDescent="0.3">
      <c r="A437" s="446"/>
      <c r="B437" s="443"/>
      <c r="C437" s="443"/>
      <c r="D437" s="136">
        <v>95.714285714285722</v>
      </c>
      <c r="E437" s="173">
        <v>94.285714285714278</v>
      </c>
      <c r="F437" s="148">
        <f t="shared" si="71"/>
        <v>95</v>
      </c>
      <c r="G437" s="174">
        <v>3</v>
      </c>
      <c r="H437" s="153">
        <v>92.86</v>
      </c>
      <c r="I437" s="153">
        <v>92.86</v>
      </c>
      <c r="J437" s="150">
        <f t="shared" si="72"/>
        <v>92.86</v>
      </c>
      <c r="K437" s="153">
        <v>3</v>
      </c>
      <c r="L437" s="153">
        <v>88.57</v>
      </c>
      <c r="M437" s="154">
        <v>88.57</v>
      </c>
      <c r="N437" s="142">
        <f t="shared" si="73"/>
        <v>88.57</v>
      </c>
      <c r="O437" s="61">
        <v>3</v>
      </c>
    </row>
    <row r="438" spans="1:15" x14ac:dyDescent="0.3">
      <c r="A438" s="446"/>
      <c r="B438" s="443"/>
      <c r="C438" s="443"/>
      <c r="D438" s="136">
        <v>95.714285714285722</v>
      </c>
      <c r="E438" s="173">
        <v>94.285714285714278</v>
      </c>
      <c r="F438" s="148">
        <f t="shared" si="71"/>
        <v>95</v>
      </c>
      <c r="G438" s="174">
        <v>3</v>
      </c>
      <c r="H438" s="153">
        <v>92.86</v>
      </c>
      <c r="I438" s="153">
        <v>92.86</v>
      </c>
      <c r="J438" s="150">
        <f t="shared" si="72"/>
        <v>92.86</v>
      </c>
      <c r="K438" s="153">
        <v>3</v>
      </c>
      <c r="L438" s="153">
        <v>88.57</v>
      </c>
      <c r="M438" s="154">
        <v>88.57</v>
      </c>
      <c r="N438" s="142">
        <f t="shared" si="73"/>
        <v>88.57</v>
      </c>
      <c r="O438" s="61">
        <v>3</v>
      </c>
    </row>
    <row r="439" spans="1:15" x14ac:dyDescent="0.3">
      <c r="A439" s="447"/>
      <c r="B439" s="444"/>
      <c r="C439" s="444"/>
      <c r="D439" s="190">
        <v>95.714285714285722</v>
      </c>
      <c r="E439" s="191">
        <v>94.285714285714278</v>
      </c>
      <c r="F439" s="192">
        <f t="shared" si="71"/>
        <v>95</v>
      </c>
      <c r="G439" s="193">
        <v>3</v>
      </c>
      <c r="H439" s="162">
        <v>92.86</v>
      </c>
      <c r="I439" s="162">
        <v>92.86</v>
      </c>
      <c r="J439" s="159">
        <f t="shared" si="72"/>
        <v>92.86</v>
      </c>
      <c r="K439" s="162">
        <v>3</v>
      </c>
      <c r="L439" s="162">
        <v>88.57</v>
      </c>
      <c r="M439" s="163">
        <v>88.57</v>
      </c>
      <c r="N439" s="194">
        <f t="shared" si="73"/>
        <v>88.57</v>
      </c>
      <c r="O439" s="195">
        <v>3</v>
      </c>
    </row>
    <row r="440" spans="1:15" s="44" customFormat="1" x14ac:dyDescent="0.3">
      <c r="A440" s="132"/>
      <c r="B440" s="132"/>
      <c r="C440" s="132"/>
      <c r="D440" s="206">
        <f>AVERAGE(D435:D439)</f>
        <v>95.714285714285722</v>
      </c>
      <c r="E440" s="206">
        <f t="shared" ref="E440:O440" si="82">AVERAGE(E435:E439)</f>
        <v>94.285714285714278</v>
      </c>
      <c r="F440" s="206">
        <f t="shared" si="82"/>
        <v>95</v>
      </c>
      <c r="G440" s="206">
        <f t="shared" si="82"/>
        <v>3</v>
      </c>
      <c r="H440" s="206">
        <f t="shared" si="82"/>
        <v>92.86</v>
      </c>
      <c r="I440" s="206">
        <f t="shared" si="82"/>
        <v>92.86</v>
      </c>
      <c r="J440" s="206">
        <f t="shared" si="82"/>
        <v>92.86</v>
      </c>
      <c r="K440" s="206">
        <f t="shared" si="82"/>
        <v>3</v>
      </c>
      <c r="L440" s="206">
        <f t="shared" si="82"/>
        <v>88.57</v>
      </c>
      <c r="M440" s="206">
        <f t="shared" si="82"/>
        <v>88.57</v>
      </c>
      <c r="N440" s="206">
        <f t="shared" si="82"/>
        <v>88.57</v>
      </c>
      <c r="O440" s="206">
        <f t="shared" si="82"/>
        <v>3</v>
      </c>
    </row>
  </sheetData>
  <mergeCells count="203">
    <mergeCell ref="D4:E4"/>
    <mergeCell ref="H4:I4"/>
    <mergeCell ref="L4:M4"/>
    <mergeCell ref="A6:A11"/>
    <mergeCell ref="B6:B11"/>
    <mergeCell ref="C6:C11"/>
    <mergeCell ref="F4:F5"/>
    <mergeCell ref="G4:G5"/>
    <mergeCell ref="J4:J5"/>
    <mergeCell ref="K4:K5"/>
    <mergeCell ref="C27:C32"/>
    <mergeCell ref="B27:B32"/>
    <mergeCell ref="A27:A32"/>
    <mergeCell ref="C34:C39"/>
    <mergeCell ref="B34:B39"/>
    <mergeCell ref="A34:A39"/>
    <mergeCell ref="C13:C18"/>
    <mergeCell ref="B13:B18"/>
    <mergeCell ref="A13:A18"/>
    <mergeCell ref="C20:C25"/>
    <mergeCell ref="B20:B25"/>
    <mergeCell ref="A20:A25"/>
    <mergeCell ref="C54:C58"/>
    <mergeCell ref="B54:B58"/>
    <mergeCell ref="A54:A58"/>
    <mergeCell ref="C60:C64"/>
    <mergeCell ref="B60:B64"/>
    <mergeCell ref="A60:A64"/>
    <mergeCell ref="C41:C46"/>
    <mergeCell ref="B41:B46"/>
    <mergeCell ref="A41:A46"/>
    <mergeCell ref="C48:C52"/>
    <mergeCell ref="B48:B52"/>
    <mergeCell ref="A48:A52"/>
    <mergeCell ref="C80:C85"/>
    <mergeCell ref="B80:B85"/>
    <mergeCell ref="A80:A85"/>
    <mergeCell ref="C87:C92"/>
    <mergeCell ref="B87:B92"/>
    <mergeCell ref="A87:A92"/>
    <mergeCell ref="C66:C71"/>
    <mergeCell ref="B66:B71"/>
    <mergeCell ref="A66:A71"/>
    <mergeCell ref="C73:C78"/>
    <mergeCell ref="B73:B78"/>
    <mergeCell ref="A73:A78"/>
    <mergeCell ref="C108:C112"/>
    <mergeCell ref="B108:B112"/>
    <mergeCell ref="A108:A112"/>
    <mergeCell ref="C114:C118"/>
    <mergeCell ref="B114:B118"/>
    <mergeCell ref="A114:A118"/>
    <mergeCell ref="C94:C99"/>
    <mergeCell ref="B94:B99"/>
    <mergeCell ref="A94:A99"/>
    <mergeCell ref="C101:C106"/>
    <mergeCell ref="B101:B106"/>
    <mergeCell ref="A101:A106"/>
    <mergeCell ref="C133:C138"/>
    <mergeCell ref="B133:B138"/>
    <mergeCell ref="A133:A138"/>
    <mergeCell ref="C140:C145"/>
    <mergeCell ref="B140:B145"/>
    <mergeCell ref="C120:C124"/>
    <mergeCell ref="B120:B124"/>
    <mergeCell ref="A120:A124"/>
    <mergeCell ref="C126:C131"/>
    <mergeCell ref="B126:B131"/>
    <mergeCell ref="A126:A131"/>
    <mergeCell ref="C161:C166"/>
    <mergeCell ref="B161:B166"/>
    <mergeCell ref="A161:A166"/>
    <mergeCell ref="C168:C172"/>
    <mergeCell ref="B168:B172"/>
    <mergeCell ref="A168:A172"/>
    <mergeCell ref="C147:C152"/>
    <mergeCell ref="B147:B152"/>
    <mergeCell ref="A147:A152"/>
    <mergeCell ref="C154:C159"/>
    <mergeCell ref="B154:B159"/>
    <mergeCell ref="A154:A159"/>
    <mergeCell ref="C187:C192"/>
    <mergeCell ref="B187:B192"/>
    <mergeCell ref="A187:A192"/>
    <mergeCell ref="C194:C199"/>
    <mergeCell ref="B194:B199"/>
    <mergeCell ref="A194:A199"/>
    <mergeCell ref="C174:C178"/>
    <mergeCell ref="B174:B178"/>
    <mergeCell ref="A174:A178"/>
    <mergeCell ref="C180:C185"/>
    <mergeCell ref="B180:B185"/>
    <mergeCell ref="A180:A185"/>
    <mergeCell ref="C215:C220"/>
    <mergeCell ref="B215:B220"/>
    <mergeCell ref="A215:A220"/>
    <mergeCell ref="C222:C226"/>
    <mergeCell ref="B222:B226"/>
    <mergeCell ref="A222:A226"/>
    <mergeCell ref="C201:C206"/>
    <mergeCell ref="B201:B206"/>
    <mergeCell ref="A201:A206"/>
    <mergeCell ref="C208:C213"/>
    <mergeCell ref="B208:B213"/>
    <mergeCell ref="A208:A213"/>
    <mergeCell ref="C241:C246"/>
    <mergeCell ref="B241:B246"/>
    <mergeCell ref="A241:A246"/>
    <mergeCell ref="C248:C253"/>
    <mergeCell ref="B248:B253"/>
    <mergeCell ref="A248:A253"/>
    <mergeCell ref="C228:C232"/>
    <mergeCell ref="B228:B232"/>
    <mergeCell ref="A228:A232"/>
    <mergeCell ref="C234:C239"/>
    <mergeCell ref="B234:B239"/>
    <mergeCell ref="A234:A239"/>
    <mergeCell ref="C269:C273"/>
    <mergeCell ref="B269:B273"/>
    <mergeCell ref="A269:A273"/>
    <mergeCell ref="C275:C279"/>
    <mergeCell ref="B275:B279"/>
    <mergeCell ref="A275:A279"/>
    <mergeCell ref="C255:C260"/>
    <mergeCell ref="B255:B260"/>
    <mergeCell ref="A255:A260"/>
    <mergeCell ref="C262:C267"/>
    <mergeCell ref="B262:B267"/>
    <mergeCell ref="A262:A267"/>
    <mergeCell ref="C294:C299"/>
    <mergeCell ref="B294:B299"/>
    <mergeCell ref="A294:A299"/>
    <mergeCell ref="C301:C306"/>
    <mergeCell ref="B301:B306"/>
    <mergeCell ref="A301:A306"/>
    <mergeCell ref="C281:C285"/>
    <mergeCell ref="B281:B285"/>
    <mergeCell ref="A281:A285"/>
    <mergeCell ref="C287:C292"/>
    <mergeCell ref="B287:B292"/>
    <mergeCell ref="A287:A292"/>
    <mergeCell ref="C322:C327"/>
    <mergeCell ref="B322:B327"/>
    <mergeCell ref="A322:A327"/>
    <mergeCell ref="C329:C333"/>
    <mergeCell ref="B329:B333"/>
    <mergeCell ref="A329:A333"/>
    <mergeCell ref="C308:C313"/>
    <mergeCell ref="B308:B313"/>
    <mergeCell ref="A308:A313"/>
    <mergeCell ref="C315:C320"/>
    <mergeCell ref="B315:B320"/>
    <mergeCell ref="A315:A320"/>
    <mergeCell ref="C347:C351"/>
    <mergeCell ref="B347:B351"/>
    <mergeCell ref="A347:A351"/>
    <mergeCell ref="C353:C358"/>
    <mergeCell ref="B353:B358"/>
    <mergeCell ref="A353:A358"/>
    <mergeCell ref="C335:C339"/>
    <mergeCell ref="B335:B339"/>
    <mergeCell ref="A335:A339"/>
    <mergeCell ref="C341:C345"/>
    <mergeCell ref="B341:B345"/>
    <mergeCell ref="A341:A345"/>
    <mergeCell ref="B395:B399"/>
    <mergeCell ref="A395:A399"/>
    <mergeCell ref="C374:C379"/>
    <mergeCell ref="B374:B379"/>
    <mergeCell ref="A374:A379"/>
    <mergeCell ref="C381:C386"/>
    <mergeCell ref="B381:B386"/>
    <mergeCell ref="A381:A386"/>
    <mergeCell ref="C360:C365"/>
    <mergeCell ref="B360:B365"/>
    <mergeCell ref="A360:A365"/>
    <mergeCell ref="C367:C372"/>
    <mergeCell ref="B367:B372"/>
    <mergeCell ref="A367:A372"/>
    <mergeCell ref="N4:N5"/>
    <mergeCell ref="O4:O5"/>
    <mergeCell ref="C428:C433"/>
    <mergeCell ref="B428:B433"/>
    <mergeCell ref="A428:A433"/>
    <mergeCell ref="B435:B439"/>
    <mergeCell ref="A435:A439"/>
    <mergeCell ref="C435:C439"/>
    <mergeCell ref="C414:C419"/>
    <mergeCell ref="B414:B419"/>
    <mergeCell ref="A414:A419"/>
    <mergeCell ref="C421:C426"/>
    <mergeCell ref="B421:B426"/>
    <mergeCell ref="A421:A426"/>
    <mergeCell ref="C401:C405"/>
    <mergeCell ref="B401:B405"/>
    <mergeCell ref="A401:A405"/>
    <mergeCell ref="C407:C412"/>
    <mergeCell ref="B407:B412"/>
    <mergeCell ref="A407:A412"/>
    <mergeCell ref="C388:C393"/>
    <mergeCell ref="B388:B393"/>
    <mergeCell ref="A388:A393"/>
    <mergeCell ref="C395:C39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G69"/>
  <sheetViews>
    <sheetView topLeftCell="A7" workbookViewId="0">
      <selection activeCell="C24" sqref="C24"/>
    </sheetView>
  </sheetViews>
  <sheetFormatPr defaultRowHeight="14.4" x14ac:dyDescent="0.3"/>
  <cols>
    <col min="3" max="3" width="39.5546875" bestFit="1" customWidth="1"/>
    <col min="4" max="4" width="7.33203125" bestFit="1" customWidth="1"/>
    <col min="5" max="5" width="19.44140625" style="57" customWidth="1"/>
    <col min="6" max="6" width="17.33203125" style="57" customWidth="1"/>
    <col min="7" max="7" width="19.33203125" style="57" customWidth="1"/>
  </cols>
  <sheetData>
    <row r="2" spans="2:7" ht="18" x14ac:dyDescent="0.35">
      <c r="C2" s="460" t="s">
        <v>773</v>
      </c>
      <c r="D2" s="461"/>
      <c r="E2" s="461"/>
      <c r="F2" s="461"/>
    </row>
    <row r="3" spans="2:7" ht="15" thickBot="1" x14ac:dyDescent="0.35"/>
    <row r="4" spans="2:7" ht="27" thickBot="1" x14ac:dyDescent="0.35">
      <c r="B4" s="51" t="s">
        <v>691</v>
      </c>
      <c r="C4" s="51" t="s">
        <v>692</v>
      </c>
      <c r="D4" s="52" t="s">
        <v>617</v>
      </c>
      <c r="E4" s="228" t="s">
        <v>693</v>
      </c>
      <c r="F4" s="228" t="s">
        <v>694</v>
      </c>
      <c r="G4" s="228" t="s">
        <v>695</v>
      </c>
    </row>
    <row r="5" spans="2:7" ht="15" thickBot="1" x14ac:dyDescent="0.35">
      <c r="B5" s="53" t="s">
        <v>574</v>
      </c>
      <c r="C5" s="54" t="s">
        <v>7</v>
      </c>
      <c r="D5" s="226" t="s">
        <v>618</v>
      </c>
      <c r="E5" s="142">
        <v>3</v>
      </c>
      <c r="F5" s="142">
        <v>3</v>
      </c>
      <c r="G5" s="142">
        <v>3</v>
      </c>
    </row>
    <row r="6" spans="2:7" ht="15" thickBot="1" x14ac:dyDescent="0.35">
      <c r="B6" s="53" t="s">
        <v>574</v>
      </c>
      <c r="C6" s="54" t="s">
        <v>696</v>
      </c>
      <c r="D6" s="227" t="s">
        <v>619</v>
      </c>
      <c r="E6" s="142">
        <v>2.5</v>
      </c>
      <c r="F6" s="142">
        <v>3</v>
      </c>
      <c r="G6" s="142">
        <v>1</v>
      </c>
    </row>
    <row r="7" spans="2:7" ht="15" thickBot="1" x14ac:dyDescent="0.35">
      <c r="B7" s="53" t="s">
        <v>574</v>
      </c>
      <c r="C7" s="54" t="s">
        <v>697</v>
      </c>
      <c r="D7" s="227" t="s">
        <v>620</v>
      </c>
      <c r="E7" s="142">
        <v>3</v>
      </c>
      <c r="F7" s="142">
        <v>3</v>
      </c>
      <c r="G7" s="142">
        <v>3</v>
      </c>
    </row>
    <row r="8" spans="2:7" ht="15" thickBot="1" x14ac:dyDescent="0.35">
      <c r="B8" s="53" t="s">
        <v>574</v>
      </c>
      <c r="C8" s="54" t="s">
        <v>578</v>
      </c>
      <c r="D8" s="227" t="s">
        <v>621</v>
      </c>
      <c r="E8" s="142">
        <v>2</v>
      </c>
      <c r="F8" s="142">
        <v>2</v>
      </c>
      <c r="G8" s="142">
        <v>1.5</v>
      </c>
    </row>
    <row r="9" spans="2:7" ht="15" thickBot="1" x14ac:dyDescent="0.35">
      <c r="B9" s="53" t="s">
        <v>574</v>
      </c>
      <c r="C9" s="54" t="s">
        <v>13</v>
      </c>
      <c r="D9" s="227" t="s">
        <v>622</v>
      </c>
      <c r="E9" s="142">
        <v>3</v>
      </c>
      <c r="F9" s="142">
        <v>3</v>
      </c>
      <c r="G9" s="142">
        <v>3</v>
      </c>
    </row>
    <row r="10" spans="2:7" ht="15" thickBot="1" x14ac:dyDescent="0.35">
      <c r="B10" s="53" t="s">
        <v>574</v>
      </c>
      <c r="C10" s="54" t="s">
        <v>14</v>
      </c>
      <c r="D10" s="227" t="s">
        <v>623</v>
      </c>
      <c r="E10" s="142">
        <v>3</v>
      </c>
      <c r="F10" s="142">
        <v>3</v>
      </c>
      <c r="G10" s="142">
        <v>1.8333333333333333</v>
      </c>
    </row>
    <row r="11" spans="2:7" ht="15" thickBot="1" x14ac:dyDescent="0.35">
      <c r="B11" s="53" t="s">
        <v>574</v>
      </c>
      <c r="C11" s="54" t="s">
        <v>579</v>
      </c>
      <c r="D11" s="227" t="s">
        <v>624</v>
      </c>
      <c r="E11" s="142">
        <v>3</v>
      </c>
      <c r="F11" s="142">
        <v>3</v>
      </c>
      <c r="G11" s="142">
        <v>3</v>
      </c>
    </row>
    <row r="12" spans="2:7" ht="15" thickBot="1" x14ac:dyDescent="0.35">
      <c r="B12" s="53" t="s">
        <v>574</v>
      </c>
      <c r="C12" s="54" t="s">
        <v>698</v>
      </c>
      <c r="D12" s="227" t="s">
        <v>625</v>
      </c>
      <c r="E12" s="142">
        <v>3</v>
      </c>
      <c r="F12" s="142">
        <v>3</v>
      </c>
      <c r="G12" s="142">
        <v>3</v>
      </c>
    </row>
    <row r="13" spans="2:7" ht="15" thickBot="1" x14ac:dyDescent="0.35">
      <c r="B13" s="53" t="s">
        <v>574</v>
      </c>
      <c r="C13" s="54" t="s">
        <v>699</v>
      </c>
      <c r="D13" s="226" t="s">
        <v>626</v>
      </c>
      <c r="E13" s="142">
        <v>3</v>
      </c>
      <c r="F13" s="142">
        <v>3</v>
      </c>
      <c r="G13" s="142">
        <v>3</v>
      </c>
    </row>
    <row r="14" spans="2:7" ht="15" thickBot="1" x14ac:dyDescent="0.35">
      <c r="B14" s="53" t="s">
        <v>582</v>
      </c>
      <c r="C14" s="54" t="s">
        <v>22</v>
      </c>
      <c r="D14" s="227" t="s">
        <v>627</v>
      </c>
      <c r="E14" s="142">
        <v>3</v>
      </c>
      <c r="F14" s="142">
        <v>3</v>
      </c>
      <c r="G14" s="142">
        <v>3</v>
      </c>
    </row>
    <row r="15" spans="2:7" ht="15" thickBot="1" x14ac:dyDescent="0.35">
      <c r="B15" s="53" t="s">
        <v>582</v>
      </c>
      <c r="C15" s="54" t="s">
        <v>23</v>
      </c>
      <c r="D15" s="227" t="s">
        <v>628</v>
      </c>
      <c r="E15" s="142">
        <v>3</v>
      </c>
      <c r="F15" s="142">
        <v>3</v>
      </c>
      <c r="G15" s="142">
        <v>2.8333333333333335</v>
      </c>
    </row>
    <row r="16" spans="2:7" ht="15" thickBot="1" x14ac:dyDescent="0.35">
      <c r="B16" s="53" t="s">
        <v>582</v>
      </c>
      <c r="C16" s="54" t="s">
        <v>24</v>
      </c>
      <c r="D16" s="227" t="s">
        <v>629</v>
      </c>
      <c r="E16" s="142">
        <v>3</v>
      </c>
      <c r="F16" s="142">
        <v>2.8333333333333335</v>
      </c>
      <c r="G16" s="142">
        <v>3</v>
      </c>
    </row>
    <row r="17" spans="2:7" ht="15" thickBot="1" x14ac:dyDescent="0.35">
      <c r="B17" s="53" t="s">
        <v>582</v>
      </c>
      <c r="C17" s="54" t="s">
        <v>25</v>
      </c>
      <c r="D17" s="227" t="s">
        <v>630</v>
      </c>
      <c r="E17" s="142">
        <v>3</v>
      </c>
      <c r="F17" s="142">
        <v>3</v>
      </c>
      <c r="G17" s="142">
        <v>2.8333333333333335</v>
      </c>
    </row>
    <row r="18" spans="2:7" ht="15" thickBot="1" x14ac:dyDescent="0.35">
      <c r="B18" s="53" t="s">
        <v>582</v>
      </c>
      <c r="C18" s="54" t="s">
        <v>26</v>
      </c>
      <c r="D18" s="227" t="s">
        <v>631</v>
      </c>
      <c r="E18" s="142">
        <v>3</v>
      </c>
      <c r="F18" s="142">
        <v>3</v>
      </c>
      <c r="G18" s="142">
        <v>2.6666666666666665</v>
      </c>
    </row>
    <row r="19" spans="2:7" ht="15" thickBot="1" x14ac:dyDescent="0.35">
      <c r="B19" s="53" t="s">
        <v>582</v>
      </c>
      <c r="C19" s="54" t="s">
        <v>27</v>
      </c>
      <c r="D19" s="227" t="s">
        <v>632</v>
      </c>
      <c r="E19" s="142">
        <v>3</v>
      </c>
      <c r="F19" s="142">
        <v>3</v>
      </c>
      <c r="G19" s="142">
        <v>2</v>
      </c>
    </row>
    <row r="20" spans="2:7" ht="15" thickBot="1" x14ac:dyDescent="0.35">
      <c r="B20" s="53" t="s">
        <v>582</v>
      </c>
      <c r="C20" s="54" t="s">
        <v>28</v>
      </c>
      <c r="D20" s="226" t="s">
        <v>633</v>
      </c>
      <c r="E20" s="142">
        <v>3</v>
      </c>
      <c r="F20" s="142">
        <v>3</v>
      </c>
      <c r="G20" s="142">
        <v>3</v>
      </c>
    </row>
    <row r="21" spans="2:7" ht="15" thickBot="1" x14ac:dyDescent="0.35">
      <c r="B21" s="53" t="s">
        <v>582</v>
      </c>
      <c r="C21" s="54" t="s">
        <v>700</v>
      </c>
      <c r="D21" s="226" t="s">
        <v>634</v>
      </c>
      <c r="E21" s="142">
        <v>3</v>
      </c>
      <c r="F21" s="142">
        <v>3</v>
      </c>
      <c r="G21" s="142">
        <v>3</v>
      </c>
    </row>
    <row r="22" spans="2:7" ht="15" thickBot="1" x14ac:dyDescent="0.35">
      <c r="B22" s="53" t="s">
        <v>582</v>
      </c>
      <c r="C22" s="54" t="s">
        <v>585</v>
      </c>
      <c r="D22" s="226" t="s">
        <v>635</v>
      </c>
      <c r="E22" s="142">
        <v>3</v>
      </c>
      <c r="F22" s="142">
        <v>3</v>
      </c>
      <c r="G22" s="142">
        <v>3</v>
      </c>
    </row>
    <row r="23" spans="2:7" ht="15" thickBot="1" x14ac:dyDescent="0.35">
      <c r="B23" s="53" t="s">
        <v>586</v>
      </c>
      <c r="C23" s="54" t="s">
        <v>32</v>
      </c>
      <c r="D23" s="227" t="s">
        <v>636</v>
      </c>
      <c r="E23" s="142">
        <v>3</v>
      </c>
      <c r="F23" s="142">
        <v>3</v>
      </c>
      <c r="G23" s="142">
        <v>2.5</v>
      </c>
    </row>
    <row r="24" spans="2:7" ht="15" thickBot="1" x14ac:dyDescent="0.35">
      <c r="B24" s="53" t="s">
        <v>586</v>
      </c>
      <c r="C24" s="54" t="s">
        <v>33</v>
      </c>
      <c r="D24" s="227" t="s">
        <v>637</v>
      </c>
      <c r="E24" s="142">
        <v>3</v>
      </c>
      <c r="F24" s="142">
        <v>3</v>
      </c>
      <c r="G24" s="142">
        <v>2.6666666666666665</v>
      </c>
    </row>
    <row r="25" spans="2:7" ht="15" thickBot="1" x14ac:dyDescent="0.35">
      <c r="B25" s="53" t="s">
        <v>586</v>
      </c>
      <c r="C25" s="54" t="s">
        <v>34</v>
      </c>
      <c r="D25" s="227" t="s">
        <v>638</v>
      </c>
      <c r="E25" s="142">
        <v>3</v>
      </c>
      <c r="F25" s="142">
        <v>3</v>
      </c>
      <c r="G25" s="142">
        <v>3</v>
      </c>
    </row>
    <row r="26" spans="2:7" ht="15" thickBot="1" x14ac:dyDescent="0.35">
      <c r="B26" s="53" t="s">
        <v>586</v>
      </c>
      <c r="C26" s="54" t="s">
        <v>701</v>
      </c>
      <c r="D26" s="227" t="s">
        <v>639</v>
      </c>
      <c r="E26" s="142">
        <v>3</v>
      </c>
      <c r="F26" s="142">
        <v>3</v>
      </c>
      <c r="G26" s="142">
        <v>3</v>
      </c>
    </row>
    <row r="27" spans="2:7" ht="15" thickBot="1" x14ac:dyDescent="0.35">
      <c r="B27" s="53" t="s">
        <v>586</v>
      </c>
      <c r="C27" s="54" t="s">
        <v>702</v>
      </c>
      <c r="D27" s="227" t="s">
        <v>640</v>
      </c>
      <c r="E27" s="142">
        <v>2</v>
      </c>
      <c r="F27" s="142">
        <v>2</v>
      </c>
      <c r="G27" s="142">
        <v>2.1666666666666665</v>
      </c>
    </row>
    <row r="28" spans="2:7" ht="15" thickBot="1" x14ac:dyDescent="0.35">
      <c r="B28" s="53" t="s">
        <v>586</v>
      </c>
      <c r="C28" s="54" t="s">
        <v>37</v>
      </c>
      <c r="D28" s="226" t="s">
        <v>641</v>
      </c>
      <c r="E28" s="142">
        <v>3</v>
      </c>
      <c r="F28" s="142">
        <v>3</v>
      </c>
      <c r="G28" s="142">
        <v>3</v>
      </c>
    </row>
    <row r="29" spans="2:7" ht="15" thickBot="1" x14ac:dyDescent="0.35">
      <c r="B29" s="53" t="s">
        <v>586</v>
      </c>
      <c r="C29" s="54" t="s">
        <v>38</v>
      </c>
      <c r="D29" s="227" t="s">
        <v>642</v>
      </c>
      <c r="E29" s="142">
        <v>3</v>
      </c>
      <c r="F29" s="142">
        <v>3</v>
      </c>
      <c r="G29" s="142">
        <v>3</v>
      </c>
    </row>
    <row r="30" spans="2:7" ht="15" thickBot="1" x14ac:dyDescent="0.35">
      <c r="B30" s="53" t="s">
        <v>586</v>
      </c>
      <c r="C30" s="54" t="s">
        <v>39</v>
      </c>
      <c r="D30" s="226" t="s">
        <v>643</v>
      </c>
      <c r="E30" s="142">
        <v>3</v>
      </c>
      <c r="F30" s="142">
        <v>3</v>
      </c>
      <c r="G30" s="142">
        <v>3</v>
      </c>
    </row>
    <row r="31" spans="2:7" ht="15" thickBot="1" x14ac:dyDescent="0.35">
      <c r="B31" s="53" t="s">
        <v>590</v>
      </c>
      <c r="C31" s="54" t="s">
        <v>41</v>
      </c>
      <c r="D31" s="226" t="s">
        <v>644</v>
      </c>
      <c r="E31" s="142">
        <v>3</v>
      </c>
      <c r="F31" s="142">
        <v>3</v>
      </c>
      <c r="G31" s="142">
        <v>3</v>
      </c>
    </row>
    <row r="32" spans="2:7" ht="15" thickBot="1" x14ac:dyDescent="0.35">
      <c r="B32" s="53" t="s">
        <v>590</v>
      </c>
      <c r="C32" s="54" t="s">
        <v>42</v>
      </c>
      <c r="D32" s="226" t="s">
        <v>645</v>
      </c>
      <c r="E32" s="142">
        <v>3</v>
      </c>
      <c r="F32" s="142">
        <v>3</v>
      </c>
      <c r="G32" s="142">
        <v>3</v>
      </c>
    </row>
    <row r="33" spans="2:7" ht="15" thickBot="1" x14ac:dyDescent="0.35">
      <c r="B33" s="53" t="s">
        <v>590</v>
      </c>
      <c r="C33" s="54" t="s">
        <v>703</v>
      </c>
      <c r="D33" s="226" t="s">
        <v>646</v>
      </c>
      <c r="E33" s="142">
        <v>2.5</v>
      </c>
      <c r="F33" s="142">
        <v>2</v>
      </c>
      <c r="G33" s="142">
        <v>2</v>
      </c>
    </row>
    <row r="34" spans="2:7" ht="15" thickBot="1" x14ac:dyDescent="0.35">
      <c r="B34" s="53" t="s">
        <v>590</v>
      </c>
      <c r="C34" s="54" t="s">
        <v>704</v>
      </c>
      <c r="D34" s="226" t="s">
        <v>647</v>
      </c>
      <c r="E34" s="142">
        <v>2</v>
      </c>
      <c r="F34" s="142">
        <v>3</v>
      </c>
      <c r="G34" s="142">
        <v>3</v>
      </c>
    </row>
    <row r="35" spans="2:7" ht="15" thickBot="1" x14ac:dyDescent="0.35">
      <c r="B35" s="53" t="s">
        <v>590</v>
      </c>
      <c r="C35" s="54" t="s">
        <v>45</v>
      </c>
      <c r="D35" s="226" t="s">
        <v>648</v>
      </c>
      <c r="E35" s="142">
        <v>2</v>
      </c>
      <c r="F35" s="142">
        <v>2.5</v>
      </c>
      <c r="G35" s="142">
        <v>3</v>
      </c>
    </row>
    <row r="36" spans="2:7" ht="15" thickBot="1" x14ac:dyDescent="0.35">
      <c r="B36" s="53" t="s">
        <v>590</v>
      </c>
      <c r="C36" s="54" t="s">
        <v>46</v>
      </c>
      <c r="D36" s="226" t="s">
        <v>649</v>
      </c>
      <c r="E36" s="142">
        <v>3</v>
      </c>
      <c r="F36" s="142">
        <v>3</v>
      </c>
      <c r="G36" s="142">
        <v>3</v>
      </c>
    </row>
    <row r="37" spans="2:7" ht="15" thickBot="1" x14ac:dyDescent="0.35">
      <c r="B37" s="53" t="s">
        <v>590</v>
      </c>
      <c r="C37" s="54" t="s">
        <v>47</v>
      </c>
      <c r="D37" s="226" t="s">
        <v>650</v>
      </c>
      <c r="E37" s="142">
        <v>3</v>
      </c>
      <c r="F37" s="142">
        <v>3</v>
      </c>
      <c r="G37" s="142">
        <v>3</v>
      </c>
    </row>
    <row r="38" spans="2:7" ht="15" thickBot="1" x14ac:dyDescent="0.35">
      <c r="B38" s="53" t="s">
        <v>590</v>
      </c>
      <c r="C38" s="54" t="s">
        <v>48</v>
      </c>
      <c r="D38" s="226" t="s">
        <v>651</v>
      </c>
      <c r="E38" s="142">
        <v>3</v>
      </c>
      <c r="F38" s="142">
        <v>3</v>
      </c>
      <c r="G38" s="142">
        <v>3</v>
      </c>
    </row>
    <row r="39" spans="2:7" ht="15" thickBot="1" x14ac:dyDescent="0.35">
      <c r="B39" s="53" t="s">
        <v>594</v>
      </c>
      <c r="C39" s="54" t="s">
        <v>705</v>
      </c>
      <c r="D39" s="226" t="s">
        <v>652</v>
      </c>
      <c r="E39" s="142">
        <v>3</v>
      </c>
      <c r="F39" s="142">
        <v>3</v>
      </c>
      <c r="G39" s="142">
        <v>3</v>
      </c>
    </row>
    <row r="40" spans="2:7" ht="15" thickBot="1" x14ac:dyDescent="0.35">
      <c r="B40" s="53" t="s">
        <v>594</v>
      </c>
      <c r="C40" s="54" t="s">
        <v>52</v>
      </c>
      <c r="D40" s="226" t="s">
        <v>653</v>
      </c>
      <c r="E40" s="142">
        <v>3</v>
      </c>
      <c r="F40" s="142">
        <v>3</v>
      </c>
      <c r="G40" s="142">
        <v>3</v>
      </c>
    </row>
    <row r="41" spans="2:7" ht="15" thickBot="1" x14ac:dyDescent="0.35">
      <c r="B41" s="53" t="s">
        <v>594</v>
      </c>
      <c r="C41" s="54" t="s">
        <v>53</v>
      </c>
      <c r="D41" s="226" t="s">
        <v>654</v>
      </c>
      <c r="E41" s="142">
        <v>2.3333333333333335</v>
      </c>
      <c r="F41" s="142">
        <v>3</v>
      </c>
      <c r="G41" s="142">
        <v>3</v>
      </c>
    </row>
    <row r="42" spans="2:7" ht="15" thickBot="1" x14ac:dyDescent="0.35">
      <c r="B42" s="53" t="s">
        <v>594</v>
      </c>
      <c r="C42" s="54" t="s">
        <v>706</v>
      </c>
      <c r="D42" s="226" t="s">
        <v>655</v>
      </c>
      <c r="E42" s="142">
        <v>3</v>
      </c>
      <c r="F42" s="142">
        <v>2.8333333333333335</v>
      </c>
      <c r="G42" s="142">
        <v>2.1666666666666665</v>
      </c>
    </row>
    <row r="43" spans="2:7" ht="15" thickBot="1" x14ac:dyDescent="0.35">
      <c r="B43" s="53" t="s">
        <v>594</v>
      </c>
      <c r="C43" s="54" t="s">
        <v>56</v>
      </c>
      <c r="D43" s="226" t="s">
        <v>656</v>
      </c>
      <c r="E43" s="142">
        <v>1.5</v>
      </c>
      <c r="F43" s="142">
        <v>2</v>
      </c>
      <c r="G43" s="142">
        <v>1.8333333333333333</v>
      </c>
    </row>
    <row r="44" spans="2:7" ht="15" thickBot="1" x14ac:dyDescent="0.35">
      <c r="B44" s="53" t="s">
        <v>594</v>
      </c>
      <c r="C44" s="54" t="s">
        <v>707</v>
      </c>
      <c r="D44" s="226" t="s">
        <v>657</v>
      </c>
      <c r="E44" s="142">
        <v>3</v>
      </c>
      <c r="F44" s="142">
        <v>3</v>
      </c>
      <c r="G44" s="142">
        <v>3</v>
      </c>
    </row>
    <row r="45" spans="2:7" ht="15" thickBot="1" x14ac:dyDescent="0.35">
      <c r="B45" s="53" t="s">
        <v>594</v>
      </c>
      <c r="C45" s="54" t="s">
        <v>600</v>
      </c>
      <c r="D45" s="226" t="s">
        <v>658</v>
      </c>
      <c r="E45" s="142">
        <v>3</v>
      </c>
      <c r="F45" s="142">
        <v>3</v>
      </c>
      <c r="G45" s="142">
        <v>3</v>
      </c>
    </row>
    <row r="46" spans="2:7" ht="15" thickBot="1" x14ac:dyDescent="0.35">
      <c r="B46" s="53" t="s">
        <v>594</v>
      </c>
      <c r="C46" s="54" t="s">
        <v>708</v>
      </c>
      <c r="D46" s="226" t="s">
        <v>659</v>
      </c>
      <c r="E46" s="142">
        <v>3</v>
      </c>
      <c r="F46" s="142">
        <v>3</v>
      </c>
      <c r="G46" s="142">
        <v>3</v>
      </c>
    </row>
    <row r="47" spans="2:7" ht="15" thickBot="1" x14ac:dyDescent="0.35">
      <c r="B47" s="53" t="s">
        <v>594</v>
      </c>
      <c r="C47" s="54" t="s">
        <v>709</v>
      </c>
      <c r="D47" s="226" t="s">
        <v>660</v>
      </c>
      <c r="E47" s="142">
        <v>2.5</v>
      </c>
      <c r="F47" s="142">
        <v>3</v>
      </c>
      <c r="G47" s="142">
        <v>2.5</v>
      </c>
    </row>
    <row r="48" spans="2:7" ht="15" thickBot="1" x14ac:dyDescent="0.35">
      <c r="B48" s="53" t="s">
        <v>601</v>
      </c>
      <c r="C48" s="54" t="s">
        <v>64</v>
      </c>
      <c r="D48" s="226" t="s">
        <v>661</v>
      </c>
      <c r="E48" s="142">
        <v>2</v>
      </c>
      <c r="F48" s="142">
        <v>3</v>
      </c>
      <c r="G48" s="142">
        <v>1.8333333333333333</v>
      </c>
    </row>
    <row r="49" spans="2:7" ht="15" thickBot="1" x14ac:dyDescent="0.35">
      <c r="B49" s="53" t="s">
        <v>601</v>
      </c>
      <c r="C49" s="54" t="s">
        <v>65</v>
      </c>
      <c r="D49" s="226" t="s">
        <v>662</v>
      </c>
      <c r="E49" s="142">
        <v>3</v>
      </c>
      <c r="F49" s="142">
        <v>2.3333333333333335</v>
      </c>
      <c r="G49" s="142">
        <v>3</v>
      </c>
    </row>
    <row r="50" spans="2:7" ht="15" thickBot="1" x14ac:dyDescent="0.35">
      <c r="B50" s="53" t="s">
        <v>601</v>
      </c>
      <c r="C50" s="54" t="s">
        <v>66</v>
      </c>
      <c r="D50" s="226" t="s">
        <v>663</v>
      </c>
      <c r="E50" s="142">
        <v>3</v>
      </c>
      <c r="F50" s="142">
        <v>2.3333333333333335</v>
      </c>
      <c r="G50" s="142">
        <v>3</v>
      </c>
    </row>
    <row r="51" spans="2:7" ht="15" thickBot="1" x14ac:dyDescent="0.35">
      <c r="B51" s="53" t="s">
        <v>601</v>
      </c>
      <c r="C51" s="54" t="s">
        <v>67</v>
      </c>
      <c r="D51" s="226" t="s">
        <v>664</v>
      </c>
      <c r="E51" s="142">
        <v>2</v>
      </c>
      <c r="F51" s="142">
        <v>2.8333333333333335</v>
      </c>
      <c r="G51" s="142">
        <v>3</v>
      </c>
    </row>
    <row r="52" spans="2:7" ht="15" thickBot="1" x14ac:dyDescent="0.35">
      <c r="B52" s="53" t="s">
        <v>601</v>
      </c>
      <c r="C52" s="54" t="s">
        <v>604</v>
      </c>
      <c r="D52" s="226" t="s">
        <v>710</v>
      </c>
      <c r="E52" s="142">
        <v>3</v>
      </c>
      <c r="F52" s="142">
        <v>3</v>
      </c>
      <c r="G52" s="142">
        <v>2.3333333333333335</v>
      </c>
    </row>
    <row r="53" spans="2:7" ht="15" thickBot="1" x14ac:dyDescent="0.35">
      <c r="B53" s="53" t="s">
        <v>601</v>
      </c>
      <c r="C53" s="54" t="s">
        <v>605</v>
      </c>
      <c r="D53" s="226" t="s">
        <v>666</v>
      </c>
      <c r="E53" s="142">
        <v>3</v>
      </c>
      <c r="F53" s="142">
        <v>3</v>
      </c>
      <c r="G53" s="142">
        <v>3</v>
      </c>
    </row>
    <row r="54" spans="2:7" ht="15" thickBot="1" x14ac:dyDescent="0.35">
      <c r="B54" s="53" t="s">
        <v>601</v>
      </c>
      <c r="C54" s="54" t="s">
        <v>70</v>
      </c>
      <c r="D54" s="226" t="s">
        <v>667</v>
      </c>
      <c r="E54" s="142">
        <v>3</v>
      </c>
      <c r="F54" s="142">
        <v>3</v>
      </c>
      <c r="G54" s="142">
        <v>3</v>
      </c>
    </row>
    <row r="55" spans="2:7" ht="15" thickBot="1" x14ac:dyDescent="0.35">
      <c r="B55" s="53" t="s">
        <v>601</v>
      </c>
      <c r="C55" s="54" t="s">
        <v>71</v>
      </c>
      <c r="D55" s="226" t="s">
        <v>668</v>
      </c>
      <c r="E55" s="142">
        <v>3</v>
      </c>
      <c r="F55" s="142">
        <v>3</v>
      </c>
      <c r="G55" s="142">
        <v>3</v>
      </c>
    </row>
    <row r="56" spans="2:7" ht="15" thickBot="1" x14ac:dyDescent="0.35">
      <c r="B56" s="53" t="s">
        <v>601</v>
      </c>
      <c r="C56" s="54" t="s">
        <v>72</v>
      </c>
      <c r="D56" s="226" t="s">
        <v>669</v>
      </c>
      <c r="E56" s="142">
        <v>3</v>
      </c>
      <c r="F56" s="142">
        <v>3</v>
      </c>
      <c r="G56" s="142">
        <v>3</v>
      </c>
    </row>
    <row r="57" spans="2:7" ht="15" thickBot="1" x14ac:dyDescent="0.35">
      <c r="B57" s="53" t="s">
        <v>608</v>
      </c>
      <c r="C57" s="54" t="s">
        <v>74</v>
      </c>
      <c r="D57" s="226" t="s">
        <v>670</v>
      </c>
      <c r="E57" s="142">
        <v>3</v>
      </c>
      <c r="F57" s="142">
        <v>3</v>
      </c>
      <c r="G57" s="142">
        <v>3</v>
      </c>
    </row>
    <row r="58" spans="2:7" ht="15" thickBot="1" x14ac:dyDescent="0.35">
      <c r="B58" s="53" t="s">
        <v>608</v>
      </c>
      <c r="C58" s="54" t="s">
        <v>75</v>
      </c>
      <c r="D58" s="226" t="s">
        <v>711</v>
      </c>
      <c r="E58" s="142">
        <v>3</v>
      </c>
      <c r="F58" s="142">
        <v>3</v>
      </c>
      <c r="G58" s="142">
        <v>2</v>
      </c>
    </row>
    <row r="59" spans="2:7" ht="15" thickBot="1" x14ac:dyDescent="0.35">
      <c r="B59" s="53" t="s">
        <v>608</v>
      </c>
      <c r="C59" s="54" t="s">
        <v>76</v>
      </c>
      <c r="D59" s="226" t="s">
        <v>672</v>
      </c>
      <c r="E59" s="142">
        <v>2</v>
      </c>
      <c r="F59" s="142">
        <v>3</v>
      </c>
      <c r="G59" s="142">
        <v>1.5</v>
      </c>
    </row>
    <row r="60" spans="2:7" ht="15" thickBot="1" x14ac:dyDescent="0.35">
      <c r="B60" s="53" t="s">
        <v>608</v>
      </c>
      <c r="C60" s="54" t="s">
        <v>712</v>
      </c>
      <c r="D60" s="226" t="s">
        <v>673</v>
      </c>
      <c r="E60" s="142">
        <v>3</v>
      </c>
      <c r="F60" s="142">
        <v>3</v>
      </c>
      <c r="G60" s="142">
        <v>2</v>
      </c>
    </row>
    <row r="61" spans="2:7" ht="15" thickBot="1" x14ac:dyDescent="0.35">
      <c r="B61" s="53" t="s">
        <v>608</v>
      </c>
      <c r="C61" s="54" t="s">
        <v>610</v>
      </c>
      <c r="D61" s="226" t="s">
        <v>674</v>
      </c>
      <c r="E61" s="142">
        <v>3</v>
      </c>
      <c r="F61" s="142">
        <v>3</v>
      </c>
      <c r="G61" s="142">
        <v>2.1666666666666665</v>
      </c>
    </row>
    <row r="62" spans="2:7" ht="15" thickBot="1" x14ac:dyDescent="0.35">
      <c r="B62" s="53" t="s">
        <v>608</v>
      </c>
      <c r="C62" s="54" t="s">
        <v>611</v>
      </c>
      <c r="D62" s="226" t="s">
        <v>675</v>
      </c>
      <c r="E62" s="142">
        <v>3</v>
      </c>
      <c r="F62" s="142">
        <v>3</v>
      </c>
      <c r="G62" s="142">
        <v>2.5</v>
      </c>
    </row>
    <row r="63" spans="2:7" ht="15" thickBot="1" x14ac:dyDescent="0.35">
      <c r="B63" s="53" t="s">
        <v>608</v>
      </c>
      <c r="C63" s="54" t="s">
        <v>90</v>
      </c>
      <c r="D63" s="226" t="s">
        <v>676</v>
      </c>
      <c r="E63" s="142">
        <v>3</v>
      </c>
      <c r="F63" s="142">
        <v>3</v>
      </c>
      <c r="G63" s="142">
        <v>3</v>
      </c>
    </row>
    <row r="64" spans="2:7" ht="15" thickBot="1" x14ac:dyDescent="0.35">
      <c r="B64" s="53" t="s">
        <v>608</v>
      </c>
      <c r="C64" s="54" t="s">
        <v>91</v>
      </c>
      <c r="D64" s="226" t="s">
        <v>677</v>
      </c>
      <c r="E64" s="142">
        <v>3</v>
      </c>
      <c r="F64" s="142">
        <v>3</v>
      </c>
      <c r="G64" s="142">
        <v>3</v>
      </c>
    </row>
    <row r="65" spans="2:7" ht="15" thickBot="1" x14ac:dyDescent="0.35">
      <c r="B65" s="53" t="s">
        <v>612</v>
      </c>
      <c r="C65" s="54" t="s">
        <v>93</v>
      </c>
      <c r="D65" s="226" t="s">
        <v>678</v>
      </c>
      <c r="E65" s="142">
        <v>3</v>
      </c>
      <c r="F65" s="142">
        <v>3</v>
      </c>
      <c r="G65" s="142">
        <v>3</v>
      </c>
    </row>
    <row r="66" spans="2:7" ht="15" thickBot="1" x14ac:dyDescent="0.35">
      <c r="B66" s="53" t="s">
        <v>612</v>
      </c>
      <c r="C66" s="54" t="s">
        <v>613</v>
      </c>
      <c r="D66" s="226" t="s">
        <v>679</v>
      </c>
      <c r="E66" s="142">
        <v>3</v>
      </c>
      <c r="F66" s="142">
        <v>2.5</v>
      </c>
      <c r="G66" s="142">
        <v>3</v>
      </c>
    </row>
    <row r="67" spans="2:7" ht="15" thickBot="1" x14ac:dyDescent="0.35">
      <c r="B67" s="53" t="s">
        <v>612</v>
      </c>
      <c r="C67" s="54" t="s">
        <v>614</v>
      </c>
      <c r="D67" s="226" t="s">
        <v>680</v>
      </c>
      <c r="E67" s="142">
        <v>3</v>
      </c>
      <c r="F67" s="142">
        <v>3</v>
      </c>
      <c r="G67" s="142">
        <v>3</v>
      </c>
    </row>
    <row r="68" spans="2:7" ht="15" thickBot="1" x14ac:dyDescent="0.35">
      <c r="B68" s="53" t="s">
        <v>612</v>
      </c>
      <c r="C68" s="54" t="s">
        <v>615</v>
      </c>
      <c r="D68" s="226" t="s">
        <v>681</v>
      </c>
      <c r="E68" s="142">
        <v>2.5</v>
      </c>
      <c r="F68" s="142">
        <v>3</v>
      </c>
      <c r="G68" s="142">
        <v>2.5</v>
      </c>
    </row>
    <row r="69" spans="2:7" ht="27.6" thickBot="1" x14ac:dyDescent="0.35">
      <c r="B69" s="53" t="s">
        <v>612</v>
      </c>
      <c r="C69" s="54" t="s">
        <v>713</v>
      </c>
      <c r="D69" s="226" t="s">
        <v>682</v>
      </c>
      <c r="E69" s="142">
        <v>3</v>
      </c>
      <c r="F69" s="142">
        <v>3</v>
      </c>
      <c r="G69" s="142">
        <v>3</v>
      </c>
    </row>
  </sheetData>
  <mergeCells count="1">
    <mergeCell ref="C2: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3:Q101"/>
  <sheetViews>
    <sheetView zoomScaleNormal="100" workbookViewId="0">
      <selection activeCell="T25" sqref="T25"/>
    </sheetView>
  </sheetViews>
  <sheetFormatPr defaultRowHeight="14.4" x14ac:dyDescent="0.3"/>
  <cols>
    <col min="3" max="3" width="12.88671875" style="57" customWidth="1"/>
    <col min="4" max="17" width="8.6640625" style="57"/>
  </cols>
  <sheetData>
    <row r="3" spans="3:17" ht="22.8" x14ac:dyDescent="0.4">
      <c r="H3" s="229" t="s">
        <v>774</v>
      </c>
      <c r="I3" s="229"/>
      <c r="J3" s="229"/>
      <c r="K3" s="229"/>
      <c r="L3" s="229"/>
    </row>
    <row r="5" spans="3:17" x14ac:dyDescent="0.3">
      <c r="C5" s="465" t="s">
        <v>617</v>
      </c>
      <c r="D5" s="462" t="s">
        <v>715</v>
      </c>
      <c r="E5" s="463"/>
      <c r="F5" s="463"/>
      <c r="G5" s="463"/>
      <c r="H5" s="463"/>
      <c r="I5" s="463"/>
      <c r="J5" s="463"/>
      <c r="K5" s="463"/>
      <c r="L5" s="463"/>
      <c r="M5" s="463"/>
      <c r="N5" s="463"/>
      <c r="O5" s="463"/>
      <c r="P5" s="463"/>
      <c r="Q5" s="464"/>
    </row>
    <row r="6" spans="3:17" x14ac:dyDescent="0.3">
      <c r="C6" s="466"/>
      <c r="D6" s="230" t="s">
        <v>147</v>
      </c>
      <c r="E6" s="230" t="s">
        <v>148</v>
      </c>
      <c r="F6" s="230" t="s">
        <v>149</v>
      </c>
      <c r="G6" s="230" t="s">
        <v>150</v>
      </c>
      <c r="H6" s="230" t="s">
        <v>151</v>
      </c>
      <c r="I6" s="230" t="s">
        <v>152</v>
      </c>
      <c r="J6" s="230" t="s">
        <v>153</v>
      </c>
      <c r="K6" s="230" t="s">
        <v>154</v>
      </c>
      <c r="L6" s="230" t="s">
        <v>155</v>
      </c>
      <c r="M6" s="230" t="s">
        <v>156</v>
      </c>
      <c r="N6" s="230" t="s">
        <v>157</v>
      </c>
      <c r="O6" s="230" t="s">
        <v>716</v>
      </c>
      <c r="P6" s="230" t="s">
        <v>159</v>
      </c>
      <c r="Q6" s="230" t="s">
        <v>160</v>
      </c>
    </row>
    <row r="7" spans="3:17" x14ac:dyDescent="0.3">
      <c r="C7" s="230" t="s">
        <v>618</v>
      </c>
      <c r="D7" s="142" t="s">
        <v>51</v>
      </c>
      <c r="E7" s="142" t="s">
        <v>51</v>
      </c>
      <c r="F7" s="142" t="s">
        <v>51</v>
      </c>
      <c r="G7" s="142" t="s">
        <v>51</v>
      </c>
      <c r="H7" s="142" t="s">
        <v>51</v>
      </c>
      <c r="I7" s="142">
        <v>1</v>
      </c>
      <c r="J7" s="142" t="s">
        <v>51</v>
      </c>
      <c r="K7" s="142" t="s">
        <v>51</v>
      </c>
      <c r="L7" s="142">
        <v>1.5</v>
      </c>
      <c r="M7" s="142">
        <v>1.33</v>
      </c>
      <c r="N7" s="142" t="s">
        <v>51</v>
      </c>
      <c r="O7" s="142" t="s">
        <v>51</v>
      </c>
      <c r="P7" s="142" t="s">
        <v>51</v>
      </c>
      <c r="Q7" s="142" t="s">
        <v>51</v>
      </c>
    </row>
    <row r="8" spans="3:17" x14ac:dyDescent="0.3">
      <c r="C8" s="230" t="s">
        <v>619</v>
      </c>
      <c r="D8" s="142">
        <v>2.5</v>
      </c>
      <c r="E8" s="142">
        <v>1.6666666666666667</v>
      </c>
      <c r="F8" s="142" t="s">
        <v>51</v>
      </c>
      <c r="G8" s="142" t="s">
        <v>51</v>
      </c>
      <c r="H8" s="142">
        <v>1.6666666666666667</v>
      </c>
      <c r="I8" s="142" t="s">
        <v>51</v>
      </c>
      <c r="J8" s="142" t="s">
        <v>51</v>
      </c>
      <c r="K8" s="142" t="s">
        <v>51</v>
      </c>
      <c r="L8" s="142" t="s">
        <v>51</v>
      </c>
      <c r="M8" s="142" t="s">
        <v>51</v>
      </c>
      <c r="N8" s="142">
        <v>1.6666666666666667</v>
      </c>
      <c r="O8" s="142">
        <v>1.6666666666666667</v>
      </c>
      <c r="P8" s="142" t="s">
        <v>51</v>
      </c>
      <c r="Q8" s="142">
        <v>0.83333333333333337</v>
      </c>
    </row>
    <row r="9" spans="3:17" x14ac:dyDescent="0.3">
      <c r="C9" s="230" t="s">
        <v>620</v>
      </c>
      <c r="D9" s="142">
        <v>3</v>
      </c>
      <c r="E9" s="142">
        <v>2</v>
      </c>
      <c r="F9" s="142" t="s">
        <v>51</v>
      </c>
      <c r="G9" s="142" t="s">
        <v>51</v>
      </c>
      <c r="H9" s="142">
        <v>2</v>
      </c>
      <c r="I9" s="142" t="s">
        <v>51</v>
      </c>
      <c r="J9" s="142" t="s">
        <v>51</v>
      </c>
      <c r="K9" s="142" t="s">
        <v>51</v>
      </c>
      <c r="L9" s="142" t="s">
        <v>51</v>
      </c>
      <c r="M9" s="142" t="s">
        <v>51</v>
      </c>
      <c r="N9" s="142">
        <v>2</v>
      </c>
      <c r="O9" s="142">
        <v>2</v>
      </c>
      <c r="P9" s="142" t="s">
        <v>51</v>
      </c>
      <c r="Q9" s="142">
        <v>1</v>
      </c>
    </row>
    <row r="10" spans="3:17" x14ac:dyDescent="0.3">
      <c r="C10" s="230" t="s">
        <v>621</v>
      </c>
      <c r="D10" s="142">
        <v>2</v>
      </c>
      <c r="E10" s="142">
        <v>1.1133333333333333</v>
      </c>
      <c r="F10" s="142">
        <v>0.66666666666666663</v>
      </c>
      <c r="G10" s="142">
        <v>0.88666666666666671</v>
      </c>
      <c r="H10" s="142" t="s">
        <v>51</v>
      </c>
      <c r="I10" s="142" t="s">
        <v>51</v>
      </c>
      <c r="J10" s="142" t="s">
        <v>51</v>
      </c>
      <c r="K10" s="142" t="s">
        <v>51</v>
      </c>
      <c r="L10" s="142" t="s">
        <v>51</v>
      </c>
      <c r="M10" s="142" t="s">
        <v>51</v>
      </c>
      <c r="N10" s="142" t="s">
        <v>51</v>
      </c>
      <c r="O10" s="142" t="s">
        <v>51</v>
      </c>
      <c r="P10" s="142" t="s">
        <v>51</v>
      </c>
      <c r="Q10" s="142" t="s">
        <v>51</v>
      </c>
    </row>
    <row r="11" spans="3:17" x14ac:dyDescent="0.3">
      <c r="C11" s="230" t="s">
        <v>622</v>
      </c>
      <c r="D11" s="142" t="s">
        <v>51</v>
      </c>
      <c r="E11" s="142" t="s">
        <v>51</v>
      </c>
      <c r="F11" s="142">
        <v>1</v>
      </c>
      <c r="G11" s="142" t="s">
        <v>51</v>
      </c>
      <c r="H11" s="142" t="s">
        <v>51</v>
      </c>
      <c r="I11" s="142">
        <v>1.17</v>
      </c>
      <c r="J11" s="142">
        <v>1.5</v>
      </c>
      <c r="K11" s="142">
        <v>3</v>
      </c>
      <c r="L11" s="142">
        <v>2</v>
      </c>
      <c r="M11" s="142" t="s">
        <v>51</v>
      </c>
      <c r="N11" s="142">
        <v>1</v>
      </c>
      <c r="O11" s="142">
        <v>1</v>
      </c>
      <c r="P11" s="142" t="s">
        <v>51</v>
      </c>
      <c r="Q11" s="142" t="s">
        <v>51</v>
      </c>
    </row>
    <row r="12" spans="3:17" x14ac:dyDescent="0.3">
      <c r="C12" s="230" t="s">
        <v>623</v>
      </c>
      <c r="D12" s="142">
        <v>2</v>
      </c>
      <c r="E12" s="142">
        <v>1</v>
      </c>
      <c r="F12" s="142">
        <v>1.5</v>
      </c>
      <c r="G12" s="142" t="s">
        <v>51</v>
      </c>
      <c r="H12" s="142" t="s">
        <v>51</v>
      </c>
      <c r="I12" s="142" t="s">
        <v>51</v>
      </c>
      <c r="J12" s="142" t="s">
        <v>51</v>
      </c>
      <c r="K12" s="142" t="s">
        <v>51</v>
      </c>
      <c r="L12" s="142" t="s">
        <v>51</v>
      </c>
      <c r="M12" s="142" t="s">
        <v>51</v>
      </c>
      <c r="N12" s="142" t="s">
        <v>51</v>
      </c>
      <c r="O12" s="142" t="s">
        <v>51</v>
      </c>
      <c r="P12" s="142" t="s">
        <v>51</v>
      </c>
      <c r="Q12" s="142" t="s">
        <v>51</v>
      </c>
    </row>
    <row r="13" spans="3:17" x14ac:dyDescent="0.3">
      <c r="C13" s="230" t="s">
        <v>624</v>
      </c>
      <c r="D13" s="142" t="s">
        <v>51</v>
      </c>
      <c r="E13" s="142" t="s">
        <v>51</v>
      </c>
      <c r="F13" s="142" t="s">
        <v>51</v>
      </c>
      <c r="G13" s="142" t="s">
        <v>51</v>
      </c>
      <c r="H13" s="142" t="s">
        <v>51</v>
      </c>
      <c r="I13" s="142" t="s">
        <v>51</v>
      </c>
      <c r="J13" s="142" t="s">
        <v>51</v>
      </c>
      <c r="K13" s="142" t="s">
        <v>51</v>
      </c>
      <c r="L13" s="142" t="s">
        <v>51</v>
      </c>
      <c r="M13" s="142">
        <v>2.2000000000000002</v>
      </c>
      <c r="N13" s="142" t="s">
        <v>51</v>
      </c>
      <c r="O13" s="142" t="s">
        <v>51</v>
      </c>
      <c r="P13" s="142" t="s">
        <v>51</v>
      </c>
      <c r="Q13" s="142" t="s">
        <v>51</v>
      </c>
    </row>
    <row r="14" spans="3:17" x14ac:dyDescent="0.3">
      <c r="C14" s="230" t="s">
        <v>625</v>
      </c>
      <c r="D14" s="142">
        <v>1.8</v>
      </c>
      <c r="E14" s="142">
        <v>1</v>
      </c>
      <c r="F14" s="142">
        <v>1</v>
      </c>
      <c r="G14" s="142">
        <v>1</v>
      </c>
      <c r="H14" s="142" t="s">
        <v>51</v>
      </c>
      <c r="I14" s="142" t="s">
        <v>51</v>
      </c>
      <c r="J14" s="142" t="s">
        <v>51</v>
      </c>
      <c r="K14" s="142" t="s">
        <v>51</v>
      </c>
      <c r="L14" s="142" t="s">
        <v>51</v>
      </c>
      <c r="M14" s="142" t="s">
        <v>51</v>
      </c>
      <c r="N14" s="142" t="s">
        <v>51</v>
      </c>
      <c r="O14" s="142" t="s">
        <v>51</v>
      </c>
      <c r="P14" s="142" t="s">
        <v>51</v>
      </c>
      <c r="Q14" s="142" t="s">
        <v>51</v>
      </c>
    </row>
    <row r="15" spans="3:17" x14ac:dyDescent="0.3">
      <c r="C15" s="230" t="s">
        <v>626</v>
      </c>
      <c r="D15" s="142">
        <v>1</v>
      </c>
      <c r="E15" s="142">
        <v>1</v>
      </c>
      <c r="F15" s="142">
        <v>1</v>
      </c>
      <c r="G15" s="142">
        <v>1</v>
      </c>
      <c r="H15" s="142">
        <v>2</v>
      </c>
      <c r="I15" s="142" t="s">
        <v>51</v>
      </c>
      <c r="J15" s="142" t="s">
        <v>51</v>
      </c>
      <c r="K15" s="142" t="s">
        <v>51</v>
      </c>
      <c r="L15" s="142" t="s">
        <v>51</v>
      </c>
      <c r="M15" s="142" t="s">
        <v>51</v>
      </c>
      <c r="N15" s="142" t="s">
        <v>51</v>
      </c>
      <c r="O15" s="142" t="s">
        <v>51</v>
      </c>
      <c r="P15" s="142" t="s">
        <v>51</v>
      </c>
      <c r="Q15" s="142" t="s">
        <v>51</v>
      </c>
    </row>
    <row r="16" spans="3:17" x14ac:dyDescent="0.3">
      <c r="C16" s="230" t="s">
        <v>627</v>
      </c>
      <c r="D16" s="142" t="s">
        <v>51</v>
      </c>
      <c r="E16" s="142" t="s">
        <v>51</v>
      </c>
      <c r="F16" s="142" t="s">
        <v>51</v>
      </c>
      <c r="G16" s="142" t="s">
        <v>51</v>
      </c>
      <c r="H16" s="142" t="s">
        <v>51</v>
      </c>
      <c r="I16" s="142">
        <v>2.5</v>
      </c>
      <c r="J16" s="142" t="s">
        <v>51</v>
      </c>
      <c r="K16" s="142" t="s">
        <v>51</v>
      </c>
      <c r="L16" s="142">
        <v>1.5</v>
      </c>
      <c r="M16" s="142">
        <v>1.67</v>
      </c>
      <c r="N16" s="142" t="s">
        <v>51</v>
      </c>
      <c r="O16" s="142" t="s">
        <v>51</v>
      </c>
      <c r="P16" s="142" t="s">
        <v>51</v>
      </c>
      <c r="Q16" s="142" t="s">
        <v>51</v>
      </c>
    </row>
    <row r="17" spans="3:17" x14ac:dyDescent="0.3">
      <c r="C17" s="230" t="s">
        <v>628</v>
      </c>
      <c r="D17" s="142">
        <v>3</v>
      </c>
      <c r="E17" s="142">
        <v>2</v>
      </c>
      <c r="F17" s="142" t="s">
        <v>51</v>
      </c>
      <c r="G17" s="142" t="s">
        <v>51</v>
      </c>
      <c r="H17" s="142">
        <v>2</v>
      </c>
      <c r="I17" s="142" t="s">
        <v>51</v>
      </c>
      <c r="J17" s="142" t="s">
        <v>51</v>
      </c>
      <c r="K17" s="142" t="s">
        <v>51</v>
      </c>
      <c r="L17" s="142" t="s">
        <v>51</v>
      </c>
      <c r="M17" s="142" t="s">
        <v>51</v>
      </c>
      <c r="N17" s="142">
        <v>2</v>
      </c>
      <c r="O17" s="142">
        <v>2</v>
      </c>
      <c r="P17" s="142" t="s">
        <v>51</v>
      </c>
      <c r="Q17" s="142">
        <v>1</v>
      </c>
    </row>
    <row r="18" spans="3:17" x14ac:dyDescent="0.3">
      <c r="C18" s="230" t="s">
        <v>629</v>
      </c>
      <c r="D18" s="142">
        <v>1.5</v>
      </c>
      <c r="E18" s="142">
        <v>1</v>
      </c>
      <c r="F18" s="142">
        <v>1</v>
      </c>
      <c r="G18" s="142" t="s">
        <v>51</v>
      </c>
      <c r="H18" s="142" t="s">
        <v>51</v>
      </c>
      <c r="I18" s="142">
        <v>1.33</v>
      </c>
      <c r="J18" s="142">
        <v>1.33</v>
      </c>
      <c r="K18" s="142">
        <v>1</v>
      </c>
      <c r="L18" s="142" t="s">
        <v>51</v>
      </c>
      <c r="M18" s="142" t="s">
        <v>51</v>
      </c>
      <c r="N18" s="142" t="s">
        <v>51</v>
      </c>
      <c r="O18" s="142" t="s">
        <v>51</v>
      </c>
      <c r="P18" s="142" t="s">
        <v>51</v>
      </c>
      <c r="Q18" s="142" t="s">
        <v>51</v>
      </c>
    </row>
    <row r="19" spans="3:17" x14ac:dyDescent="0.3">
      <c r="C19" s="230" t="s">
        <v>630</v>
      </c>
      <c r="D19" s="142">
        <v>3</v>
      </c>
      <c r="E19" s="142">
        <v>2</v>
      </c>
      <c r="F19" s="142">
        <v>1</v>
      </c>
      <c r="G19" s="142" t="s">
        <v>51</v>
      </c>
      <c r="H19" s="142" t="s">
        <v>51</v>
      </c>
      <c r="I19" s="142" t="s">
        <v>51</v>
      </c>
      <c r="J19" s="142" t="s">
        <v>51</v>
      </c>
      <c r="K19" s="142" t="s">
        <v>51</v>
      </c>
      <c r="L19" s="142" t="s">
        <v>51</v>
      </c>
      <c r="M19" s="142" t="s">
        <v>51</v>
      </c>
      <c r="N19" s="142" t="s">
        <v>51</v>
      </c>
      <c r="O19" s="142" t="s">
        <v>51</v>
      </c>
      <c r="P19" s="142" t="s">
        <v>51</v>
      </c>
      <c r="Q19" s="142" t="s">
        <v>51</v>
      </c>
    </row>
    <row r="20" spans="3:17" x14ac:dyDescent="0.3">
      <c r="C20" s="230" t="s">
        <v>631</v>
      </c>
      <c r="D20" s="142">
        <v>1.3999999999999997</v>
      </c>
      <c r="E20" s="142">
        <v>1.67</v>
      </c>
      <c r="F20" s="142">
        <v>1</v>
      </c>
      <c r="G20" s="142" t="s">
        <v>51</v>
      </c>
      <c r="H20" s="142" t="s">
        <v>51</v>
      </c>
      <c r="I20" s="142" t="s">
        <v>51</v>
      </c>
      <c r="J20" s="142" t="s">
        <v>51</v>
      </c>
      <c r="K20" s="142" t="s">
        <v>51</v>
      </c>
      <c r="L20" s="142" t="s">
        <v>51</v>
      </c>
      <c r="M20" s="142" t="s">
        <v>51</v>
      </c>
      <c r="N20" s="142" t="s">
        <v>51</v>
      </c>
      <c r="O20" s="142">
        <v>1.5</v>
      </c>
      <c r="P20" s="142" t="s">
        <v>51</v>
      </c>
      <c r="Q20" s="142">
        <v>1.5</v>
      </c>
    </row>
    <row r="21" spans="3:17" x14ac:dyDescent="0.3">
      <c r="C21" s="230" t="s">
        <v>632</v>
      </c>
      <c r="D21" s="142">
        <v>3</v>
      </c>
      <c r="E21" s="142">
        <v>1.67</v>
      </c>
      <c r="F21" s="142">
        <v>1.33</v>
      </c>
      <c r="G21" s="142" t="s">
        <v>51</v>
      </c>
      <c r="H21" s="142" t="s">
        <v>51</v>
      </c>
      <c r="I21" s="142" t="s">
        <v>51</v>
      </c>
      <c r="J21" s="142" t="s">
        <v>51</v>
      </c>
      <c r="K21" s="142" t="s">
        <v>51</v>
      </c>
      <c r="L21" s="142" t="s">
        <v>51</v>
      </c>
      <c r="M21" s="142" t="s">
        <v>51</v>
      </c>
      <c r="N21" s="142" t="s">
        <v>51</v>
      </c>
      <c r="O21" s="142">
        <v>2</v>
      </c>
      <c r="P21" s="142">
        <v>1</v>
      </c>
      <c r="Q21" s="142">
        <v>1.67</v>
      </c>
    </row>
    <row r="22" spans="3:17" x14ac:dyDescent="0.3">
      <c r="C22" s="230" t="s">
        <v>633</v>
      </c>
      <c r="D22" s="142">
        <v>1</v>
      </c>
      <c r="E22" s="142">
        <v>1</v>
      </c>
      <c r="F22" s="142">
        <v>1</v>
      </c>
      <c r="G22" s="142">
        <v>1.33</v>
      </c>
      <c r="H22" s="142">
        <v>1</v>
      </c>
      <c r="I22" s="142">
        <v>1</v>
      </c>
      <c r="J22" s="142">
        <v>1</v>
      </c>
      <c r="K22" s="142" t="s">
        <v>51</v>
      </c>
      <c r="L22" s="142" t="s">
        <v>51</v>
      </c>
      <c r="M22" s="142" t="s">
        <v>51</v>
      </c>
      <c r="N22" s="142" t="s">
        <v>51</v>
      </c>
      <c r="O22" s="142" t="s">
        <v>51</v>
      </c>
      <c r="P22" s="142" t="s">
        <v>51</v>
      </c>
      <c r="Q22" s="142" t="s">
        <v>51</v>
      </c>
    </row>
    <row r="23" spans="3:17" x14ac:dyDescent="0.3">
      <c r="C23" s="230" t="s">
        <v>634</v>
      </c>
      <c r="D23" s="142" t="s">
        <v>51</v>
      </c>
      <c r="E23" s="142" t="s">
        <v>51</v>
      </c>
      <c r="F23" s="142" t="s">
        <v>51</v>
      </c>
      <c r="G23" s="142" t="s">
        <v>51</v>
      </c>
      <c r="H23" s="142" t="s">
        <v>51</v>
      </c>
      <c r="I23" s="142" t="s">
        <v>51</v>
      </c>
      <c r="J23" s="142" t="s">
        <v>51</v>
      </c>
      <c r="K23" s="142" t="s">
        <v>51</v>
      </c>
      <c r="L23" s="142">
        <v>1</v>
      </c>
      <c r="M23" s="142">
        <v>2.2000000000000002</v>
      </c>
      <c r="N23" s="142" t="s">
        <v>51</v>
      </c>
      <c r="O23" s="142" t="s">
        <v>51</v>
      </c>
      <c r="P23" s="142" t="s">
        <v>51</v>
      </c>
      <c r="Q23" s="142" t="s">
        <v>51</v>
      </c>
    </row>
    <row r="24" spans="3:17" x14ac:dyDescent="0.3">
      <c r="C24" s="230" t="s">
        <v>635</v>
      </c>
      <c r="D24" s="142">
        <v>1</v>
      </c>
      <c r="E24" s="142" t="s">
        <v>51</v>
      </c>
      <c r="F24" s="142" t="s">
        <v>51</v>
      </c>
      <c r="G24" s="142">
        <v>1</v>
      </c>
      <c r="H24" s="142">
        <v>1.8</v>
      </c>
      <c r="I24" s="142" t="s">
        <v>51</v>
      </c>
      <c r="J24" s="142" t="s">
        <v>51</v>
      </c>
      <c r="K24" s="142" t="s">
        <v>51</v>
      </c>
      <c r="L24" s="142" t="s">
        <v>51</v>
      </c>
      <c r="M24" s="142" t="s">
        <v>51</v>
      </c>
      <c r="N24" s="142" t="s">
        <v>51</v>
      </c>
      <c r="O24" s="142" t="s">
        <v>51</v>
      </c>
      <c r="P24" s="142" t="s">
        <v>51</v>
      </c>
      <c r="Q24" s="142">
        <v>1.3999999999999997</v>
      </c>
    </row>
    <row r="25" spans="3:17" x14ac:dyDescent="0.3">
      <c r="C25" s="230" t="s">
        <v>636</v>
      </c>
      <c r="D25" s="142" t="s">
        <v>51</v>
      </c>
      <c r="E25" s="142" t="s">
        <v>51</v>
      </c>
      <c r="F25" s="142" t="s">
        <v>51</v>
      </c>
      <c r="G25" s="142" t="s">
        <v>51</v>
      </c>
      <c r="H25" s="142" t="s">
        <v>51</v>
      </c>
      <c r="I25" s="142" t="s">
        <v>51</v>
      </c>
      <c r="J25" s="142" t="s">
        <v>51</v>
      </c>
      <c r="K25" s="142">
        <v>1</v>
      </c>
      <c r="L25" s="142">
        <v>1.33</v>
      </c>
      <c r="M25" s="142">
        <v>1.25</v>
      </c>
      <c r="N25" s="142">
        <v>1.83</v>
      </c>
      <c r="O25" s="142">
        <v>3</v>
      </c>
      <c r="P25" s="142" t="s">
        <v>51</v>
      </c>
      <c r="Q25" s="142" t="s">
        <v>51</v>
      </c>
    </row>
    <row r="26" spans="3:17" x14ac:dyDescent="0.3">
      <c r="C26" s="230" t="s">
        <v>637</v>
      </c>
      <c r="D26" s="142">
        <v>1.83</v>
      </c>
      <c r="E26" s="142">
        <v>2</v>
      </c>
      <c r="F26" s="142">
        <v>1</v>
      </c>
      <c r="G26" s="142">
        <v>1.3999999999999997</v>
      </c>
      <c r="H26" s="142" t="s">
        <v>51</v>
      </c>
      <c r="I26" s="142" t="s">
        <v>51</v>
      </c>
      <c r="J26" s="142" t="s">
        <v>51</v>
      </c>
      <c r="K26" s="142" t="s">
        <v>51</v>
      </c>
      <c r="L26" s="142" t="s">
        <v>51</v>
      </c>
      <c r="M26" s="142" t="s">
        <v>51</v>
      </c>
      <c r="N26" s="142" t="s">
        <v>51</v>
      </c>
      <c r="O26" s="142">
        <v>1.5</v>
      </c>
      <c r="P26" s="142">
        <v>1.67</v>
      </c>
      <c r="Q26" s="142">
        <v>1</v>
      </c>
    </row>
    <row r="27" spans="3:17" x14ac:dyDescent="0.3">
      <c r="C27" s="230" t="s">
        <v>638</v>
      </c>
      <c r="D27" s="142">
        <v>1.5</v>
      </c>
      <c r="E27" s="142">
        <v>1.67</v>
      </c>
      <c r="F27" s="142">
        <v>1</v>
      </c>
      <c r="G27" s="142">
        <v>1</v>
      </c>
      <c r="H27" s="142">
        <v>1</v>
      </c>
      <c r="I27" s="142" t="s">
        <v>51</v>
      </c>
      <c r="J27" s="142" t="s">
        <v>51</v>
      </c>
      <c r="K27" s="142" t="s">
        <v>51</v>
      </c>
      <c r="L27" s="142" t="s">
        <v>51</v>
      </c>
      <c r="M27" s="142" t="s">
        <v>51</v>
      </c>
      <c r="N27" s="142" t="s">
        <v>51</v>
      </c>
      <c r="O27" s="142" t="s">
        <v>51</v>
      </c>
      <c r="P27" s="142">
        <v>2</v>
      </c>
      <c r="Q27" s="142">
        <v>2</v>
      </c>
    </row>
    <row r="28" spans="3:17" x14ac:dyDescent="0.3">
      <c r="C28" s="230" t="s">
        <v>639</v>
      </c>
      <c r="D28" s="142" t="s">
        <v>51</v>
      </c>
      <c r="E28" s="142" t="s">
        <v>51</v>
      </c>
      <c r="F28" s="142">
        <v>1</v>
      </c>
      <c r="G28" s="142" t="s">
        <v>51</v>
      </c>
      <c r="H28" s="142" t="s">
        <v>51</v>
      </c>
      <c r="I28" s="142">
        <v>1.67</v>
      </c>
      <c r="J28" s="142">
        <v>2.5</v>
      </c>
      <c r="K28" s="142">
        <v>1.83</v>
      </c>
      <c r="L28" s="142" t="s">
        <v>51</v>
      </c>
      <c r="M28" s="142" t="s">
        <v>51</v>
      </c>
      <c r="N28" s="142" t="s">
        <v>51</v>
      </c>
      <c r="O28" s="142" t="s">
        <v>51</v>
      </c>
      <c r="P28" s="142" t="s">
        <v>51</v>
      </c>
      <c r="Q28" s="142" t="s">
        <v>51</v>
      </c>
    </row>
    <row r="29" spans="3:17" x14ac:dyDescent="0.3">
      <c r="C29" s="230" t="s">
        <v>640</v>
      </c>
      <c r="D29" s="142">
        <v>1.3333333333333333</v>
      </c>
      <c r="E29" s="142">
        <v>1.8866666666666667</v>
      </c>
      <c r="F29" s="142">
        <v>1.22</v>
      </c>
      <c r="G29" s="142" t="s">
        <v>51</v>
      </c>
      <c r="H29" s="142">
        <v>1.1133333333333333</v>
      </c>
      <c r="I29" s="142" t="s">
        <v>51</v>
      </c>
      <c r="J29" s="142" t="s">
        <v>51</v>
      </c>
      <c r="K29" s="142" t="s">
        <v>51</v>
      </c>
      <c r="L29" s="142" t="s">
        <v>51</v>
      </c>
      <c r="M29" s="142" t="s">
        <v>51</v>
      </c>
      <c r="N29" s="142" t="s">
        <v>51</v>
      </c>
      <c r="O29" s="142">
        <v>1.5533333333333335</v>
      </c>
      <c r="P29" s="142">
        <v>1.8866666666666667</v>
      </c>
      <c r="Q29" s="142">
        <v>1.3333333333333333</v>
      </c>
    </row>
    <row r="30" spans="3:17" x14ac:dyDescent="0.3">
      <c r="C30" s="230" t="s">
        <v>641</v>
      </c>
      <c r="D30" s="142">
        <v>2</v>
      </c>
      <c r="E30" s="142">
        <v>1.17</v>
      </c>
      <c r="F30" s="142" t="s">
        <v>51</v>
      </c>
      <c r="G30" s="142" t="s">
        <v>51</v>
      </c>
      <c r="H30" s="142" t="s">
        <v>51</v>
      </c>
      <c r="I30" s="142" t="s">
        <v>51</v>
      </c>
      <c r="J30" s="142" t="s">
        <v>51</v>
      </c>
      <c r="K30" s="142" t="s">
        <v>51</v>
      </c>
      <c r="L30" s="142" t="s">
        <v>51</v>
      </c>
      <c r="M30" s="142" t="s">
        <v>51</v>
      </c>
      <c r="N30" s="142" t="s">
        <v>51</v>
      </c>
      <c r="O30" s="142" t="s">
        <v>51</v>
      </c>
      <c r="P30" s="142">
        <v>1</v>
      </c>
      <c r="Q30" s="142">
        <v>2</v>
      </c>
    </row>
    <row r="31" spans="3:17" x14ac:dyDescent="0.3">
      <c r="C31" s="230" t="s">
        <v>642</v>
      </c>
      <c r="D31" s="142">
        <v>1</v>
      </c>
      <c r="E31" s="142">
        <v>1</v>
      </c>
      <c r="F31" s="142" t="s">
        <v>51</v>
      </c>
      <c r="G31" s="142">
        <v>3</v>
      </c>
      <c r="H31" s="142" t="s">
        <v>51</v>
      </c>
      <c r="I31" s="142" t="s">
        <v>51</v>
      </c>
      <c r="J31" s="142" t="s">
        <v>51</v>
      </c>
      <c r="K31" s="142" t="s">
        <v>51</v>
      </c>
      <c r="L31" s="142" t="s">
        <v>51</v>
      </c>
      <c r="M31" s="142" t="s">
        <v>51</v>
      </c>
      <c r="N31" s="142" t="s">
        <v>51</v>
      </c>
      <c r="O31" s="142">
        <v>1</v>
      </c>
      <c r="P31" s="142">
        <v>1</v>
      </c>
      <c r="Q31" s="142">
        <v>2.4</v>
      </c>
    </row>
    <row r="32" spans="3:17" x14ac:dyDescent="0.3">
      <c r="C32" s="230" t="s">
        <v>643</v>
      </c>
      <c r="D32" s="142">
        <v>3</v>
      </c>
      <c r="E32" s="142">
        <v>2.2000000000000002</v>
      </c>
      <c r="F32" s="142" t="s">
        <v>51</v>
      </c>
      <c r="G32" s="142">
        <v>2</v>
      </c>
      <c r="H32" s="142" t="s">
        <v>51</v>
      </c>
      <c r="I32" s="142" t="s">
        <v>51</v>
      </c>
      <c r="J32" s="142" t="s">
        <v>51</v>
      </c>
      <c r="K32" s="142" t="s">
        <v>51</v>
      </c>
      <c r="L32" s="142" t="s">
        <v>51</v>
      </c>
      <c r="M32" s="142" t="s">
        <v>51</v>
      </c>
      <c r="N32" s="142" t="s">
        <v>51</v>
      </c>
      <c r="O32" s="142" t="s">
        <v>51</v>
      </c>
      <c r="P32" s="142">
        <v>1</v>
      </c>
      <c r="Q32" s="142" t="s">
        <v>51</v>
      </c>
    </row>
    <row r="33" spans="3:17" x14ac:dyDescent="0.3">
      <c r="C33" s="230" t="s">
        <v>644</v>
      </c>
      <c r="D33" s="142">
        <v>2</v>
      </c>
      <c r="E33" s="142">
        <v>1.67</v>
      </c>
      <c r="F33" s="142">
        <v>1</v>
      </c>
      <c r="G33" s="142">
        <v>1.3999999999999997</v>
      </c>
      <c r="H33" s="142" t="s">
        <v>51</v>
      </c>
      <c r="I33" s="142">
        <v>1</v>
      </c>
      <c r="J33" s="142" t="s">
        <v>51</v>
      </c>
      <c r="K33" s="142" t="s">
        <v>51</v>
      </c>
      <c r="L33" s="142" t="s">
        <v>51</v>
      </c>
      <c r="M33" s="142" t="s">
        <v>51</v>
      </c>
      <c r="N33" s="142" t="s">
        <v>51</v>
      </c>
      <c r="O33" s="142">
        <v>1</v>
      </c>
      <c r="P33" s="142">
        <v>1.67</v>
      </c>
      <c r="Q33" s="142">
        <v>1.67</v>
      </c>
    </row>
    <row r="34" spans="3:17" x14ac:dyDescent="0.3">
      <c r="C34" s="230" t="s">
        <v>645</v>
      </c>
      <c r="D34" s="142">
        <v>2</v>
      </c>
      <c r="E34" s="142">
        <v>2</v>
      </c>
      <c r="F34" s="142" t="s">
        <v>51</v>
      </c>
      <c r="G34" s="142" t="s">
        <v>51</v>
      </c>
      <c r="H34" s="142" t="s">
        <v>51</v>
      </c>
      <c r="I34" s="142">
        <v>1</v>
      </c>
      <c r="J34" s="142">
        <v>1.67</v>
      </c>
      <c r="K34" s="142" t="s">
        <v>51</v>
      </c>
      <c r="L34" s="142">
        <v>2.5</v>
      </c>
      <c r="M34" s="142">
        <v>1.8</v>
      </c>
      <c r="N34" s="142">
        <v>2.6</v>
      </c>
      <c r="O34" s="142">
        <v>3</v>
      </c>
      <c r="P34" s="142" t="s">
        <v>51</v>
      </c>
      <c r="Q34" s="142" t="s">
        <v>51</v>
      </c>
    </row>
    <row r="35" spans="3:17" x14ac:dyDescent="0.3">
      <c r="C35" s="230" t="s">
        <v>646</v>
      </c>
      <c r="D35" s="142">
        <v>1.5250000000000001</v>
      </c>
      <c r="E35" s="142">
        <v>1.8083333333333333</v>
      </c>
      <c r="F35" s="142">
        <v>0.83333333333333337</v>
      </c>
      <c r="G35" s="142" t="s">
        <v>51</v>
      </c>
      <c r="H35" s="142" t="s">
        <v>51</v>
      </c>
      <c r="I35" s="142">
        <v>0.83333333333333337</v>
      </c>
      <c r="J35" s="142" t="s">
        <v>51</v>
      </c>
      <c r="K35" s="142" t="s">
        <v>51</v>
      </c>
      <c r="L35" s="142" t="s">
        <v>51</v>
      </c>
      <c r="M35" s="142" t="s">
        <v>51</v>
      </c>
      <c r="N35" s="142" t="s">
        <v>51</v>
      </c>
      <c r="O35" s="142">
        <v>1.6666666666666667</v>
      </c>
      <c r="P35" s="142">
        <v>1.8083333333333333</v>
      </c>
      <c r="Q35" s="142">
        <v>1.25</v>
      </c>
    </row>
    <row r="36" spans="3:17" x14ac:dyDescent="0.3">
      <c r="C36" s="230" t="s">
        <v>647</v>
      </c>
      <c r="D36" s="142">
        <v>1</v>
      </c>
      <c r="E36" s="142">
        <v>1.1133333333333333</v>
      </c>
      <c r="F36" s="142">
        <v>1.3333333333333333</v>
      </c>
      <c r="G36" s="142" t="s">
        <v>51</v>
      </c>
      <c r="H36" s="142" t="s">
        <v>51</v>
      </c>
      <c r="I36" s="142" t="s">
        <v>51</v>
      </c>
      <c r="J36" s="142" t="s">
        <v>51</v>
      </c>
      <c r="K36" s="142" t="s">
        <v>51</v>
      </c>
      <c r="L36" s="142" t="s">
        <v>51</v>
      </c>
      <c r="M36" s="142" t="s">
        <v>51</v>
      </c>
      <c r="N36" s="142" t="s">
        <v>51</v>
      </c>
      <c r="O36" s="142">
        <v>1.1133333333333333</v>
      </c>
      <c r="P36" s="142">
        <v>1</v>
      </c>
      <c r="Q36" s="142">
        <v>1.3333333333333333</v>
      </c>
    </row>
    <row r="37" spans="3:17" x14ac:dyDescent="0.3">
      <c r="C37" s="230" t="s">
        <v>648</v>
      </c>
      <c r="D37" s="142">
        <v>0.88666666666666671</v>
      </c>
      <c r="E37" s="142">
        <v>1.22</v>
      </c>
      <c r="F37" s="142">
        <v>1.0666666666666667</v>
      </c>
      <c r="G37" s="142" t="s">
        <v>51</v>
      </c>
      <c r="H37" s="142" t="s">
        <v>51</v>
      </c>
      <c r="I37" s="142" t="s">
        <v>51</v>
      </c>
      <c r="J37" s="142" t="s">
        <v>51</v>
      </c>
      <c r="K37" s="142" t="s">
        <v>51</v>
      </c>
      <c r="L37" s="142" t="s">
        <v>51</v>
      </c>
      <c r="M37" s="142" t="s">
        <v>51</v>
      </c>
      <c r="N37" s="142" t="s">
        <v>51</v>
      </c>
      <c r="O37" s="142">
        <v>1.6666666666666667</v>
      </c>
      <c r="P37" s="142">
        <v>1.3333333333333333</v>
      </c>
      <c r="Q37" s="142">
        <v>1</v>
      </c>
    </row>
    <row r="38" spans="3:17" x14ac:dyDescent="0.3">
      <c r="C38" s="230" t="s">
        <v>649</v>
      </c>
      <c r="D38" s="142">
        <v>1.5</v>
      </c>
      <c r="E38" s="142">
        <v>2</v>
      </c>
      <c r="F38" s="142">
        <v>1.5</v>
      </c>
      <c r="G38" s="142" t="s">
        <v>51</v>
      </c>
      <c r="H38" s="142" t="s">
        <v>51</v>
      </c>
      <c r="I38" s="142" t="s">
        <v>51</v>
      </c>
      <c r="J38" s="142" t="s">
        <v>51</v>
      </c>
      <c r="K38" s="142" t="s">
        <v>51</v>
      </c>
      <c r="L38" s="142" t="s">
        <v>51</v>
      </c>
      <c r="M38" s="142" t="s">
        <v>51</v>
      </c>
      <c r="N38" s="142" t="s">
        <v>51</v>
      </c>
      <c r="O38" s="142">
        <v>1.17</v>
      </c>
      <c r="P38" s="142">
        <v>1.83</v>
      </c>
      <c r="Q38" s="142">
        <v>1.5</v>
      </c>
    </row>
    <row r="39" spans="3:17" x14ac:dyDescent="0.3">
      <c r="C39" s="230" t="s">
        <v>650</v>
      </c>
      <c r="D39" s="142">
        <v>1</v>
      </c>
      <c r="E39" s="142">
        <v>1</v>
      </c>
      <c r="F39" s="142" t="s">
        <v>51</v>
      </c>
      <c r="G39" s="142">
        <v>3</v>
      </c>
      <c r="H39" s="142">
        <v>2</v>
      </c>
      <c r="I39" s="142" t="s">
        <v>51</v>
      </c>
      <c r="J39" s="142" t="s">
        <v>51</v>
      </c>
      <c r="K39" s="142" t="s">
        <v>51</v>
      </c>
      <c r="L39" s="142" t="s">
        <v>51</v>
      </c>
      <c r="M39" s="142" t="s">
        <v>51</v>
      </c>
      <c r="N39" s="142" t="s">
        <v>51</v>
      </c>
      <c r="O39" s="142" t="s">
        <v>51</v>
      </c>
      <c r="P39" s="142">
        <v>1</v>
      </c>
      <c r="Q39" s="142">
        <v>3</v>
      </c>
    </row>
    <row r="40" spans="3:17" x14ac:dyDescent="0.3">
      <c r="C40" s="230" t="s">
        <v>651</v>
      </c>
      <c r="D40" s="142">
        <v>1</v>
      </c>
      <c r="E40" s="142">
        <v>1</v>
      </c>
      <c r="F40" s="142" t="s">
        <v>51</v>
      </c>
      <c r="G40" s="142">
        <v>3</v>
      </c>
      <c r="H40" s="142">
        <v>2</v>
      </c>
      <c r="I40" s="142" t="s">
        <v>51</v>
      </c>
      <c r="J40" s="142" t="s">
        <v>51</v>
      </c>
      <c r="K40" s="142" t="s">
        <v>51</v>
      </c>
      <c r="L40" s="142" t="s">
        <v>51</v>
      </c>
      <c r="M40" s="142" t="s">
        <v>51</v>
      </c>
      <c r="N40" s="142" t="s">
        <v>51</v>
      </c>
      <c r="O40" s="142">
        <v>1</v>
      </c>
      <c r="P40" s="142">
        <v>1</v>
      </c>
      <c r="Q40" s="142">
        <v>2.4</v>
      </c>
    </row>
    <row r="41" spans="3:17" x14ac:dyDescent="0.3">
      <c r="C41" s="230" t="s">
        <v>652</v>
      </c>
      <c r="D41" s="142">
        <v>1.83</v>
      </c>
      <c r="E41" s="142">
        <v>2.33</v>
      </c>
      <c r="F41" s="142">
        <v>2.33</v>
      </c>
      <c r="G41" s="142" t="s">
        <v>51</v>
      </c>
      <c r="H41" s="142" t="s">
        <v>51</v>
      </c>
      <c r="I41" s="142" t="s">
        <v>51</v>
      </c>
      <c r="J41" s="142" t="s">
        <v>51</v>
      </c>
      <c r="K41" s="142" t="s">
        <v>51</v>
      </c>
      <c r="L41" s="142" t="s">
        <v>51</v>
      </c>
      <c r="M41" s="142" t="s">
        <v>51</v>
      </c>
      <c r="N41" s="142" t="s">
        <v>51</v>
      </c>
      <c r="O41" s="142">
        <v>1.33</v>
      </c>
      <c r="P41" s="142">
        <v>2.17</v>
      </c>
      <c r="Q41" s="142">
        <v>1.5</v>
      </c>
    </row>
    <row r="42" spans="3:17" x14ac:dyDescent="0.3">
      <c r="C42" s="230" t="s">
        <v>653</v>
      </c>
      <c r="D42" s="142">
        <v>2</v>
      </c>
      <c r="E42" s="142">
        <v>2.17</v>
      </c>
      <c r="F42" s="142">
        <v>2</v>
      </c>
      <c r="G42" s="142" t="s">
        <v>51</v>
      </c>
      <c r="H42" s="142" t="s">
        <v>51</v>
      </c>
      <c r="I42" s="142" t="s">
        <v>51</v>
      </c>
      <c r="J42" s="142" t="s">
        <v>51</v>
      </c>
      <c r="K42" s="142" t="s">
        <v>51</v>
      </c>
      <c r="L42" s="142" t="s">
        <v>51</v>
      </c>
      <c r="M42" s="142" t="s">
        <v>51</v>
      </c>
      <c r="N42" s="142" t="s">
        <v>51</v>
      </c>
      <c r="O42" s="142">
        <v>1.5</v>
      </c>
      <c r="P42" s="142">
        <v>1.67</v>
      </c>
      <c r="Q42" s="142">
        <v>1.83</v>
      </c>
    </row>
    <row r="43" spans="3:17" x14ac:dyDescent="0.3">
      <c r="C43" s="230" t="s">
        <v>654</v>
      </c>
      <c r="D43" s="142">
        <v>2.3333333333333335</v>
      </c>
      <c r="E43" s="142">
        <v>1.9444444444444446</v>
      </c>
      <c r="F43" s="142">
        <v>1.5555555555555556</v>
      </c>
      <c r="G43" s="142" t="s">
        <v>51</v>
      </c>
      <c r="H43" s="142" t="s">
        <v>51</v>
      </c>
      <c r="I43" s="142" t="s">
        <v>51</v>
      </c>
      <c r="J43" s="142" t="s">
        <v>51</v>
      </c>
      <c r="K43" s="142" t="s">
        <v>51</v>
      </c>
      <c r="L43" s="142" t="s">
        <v>51</v>
      </c>
      <c r="M43" s="142" t="s">
        <v>51</v>
      </c>
      <c r="N43" s="142" t="s">
        <v>51</v>
      </c>
      <c r="O43" s="142" t="s">
        <v>51</v>
      </c>
      <c r="P43" s="142">
        <v>2.3333333333333335</v>
      </c>
      <c r="Q43" s="142">
        <v>1.5555555555555556</v>
      </c>
    </row>
    <row r="44" spans="3:17" x14ac:dyDescent="0.3">
      <c r="C44" s="230" t="s">
        <v>655</v>
      </c>
      <c r="D44" s="142">
        <v>1.17</v>
      </c>
      <c r="E44" s="142">
        <v>1.67</v>
      </c>
      <c r="F44" s="142" t="s">
        <v>51</v>
      </c>
      <c r="G44" s="142">
        <v>2</v>
      </c>
      <c r="H44" s="142">
        <v>3</v>
      </c>
      <c r="I44" s="142" t="s">
        <v>51</v>
      </c>
      <c r="J44" s="142" t="s">
        <v>51</v>
      </c>
      <c r="K44" s="142" t="s">
        <v>51</v>
      </c>
      <c r="L44" s="142" t="s">
        <v>51</v>
      </c>
      <c r="M44" s="142" t="s">
        <v>51</v>
      </c>
      <c r="N44" s="142" t="s">
        <v>51</v>
      </c>
      <c r="O44" s="142">
        <v>1.5</v>
      </c>
      <c r="P44" s="142">
        <v>1.67</v>
      </c>
      <c r="Q44" s="142">
        <v>2.67</v>
      </c>
    </row>
    <row r="45" spans="3:17" x14ac:dyDescent="0.3">
      <c r="C45" s="230" t="s">
        <v>656</v>
      </c>
      <c r="D45" s="142">
        <v>0.9</v>
      </c>
      <c r="E45" s="142">
        <v>1.165</v>
      </c>
      <c r="F45" s="142">
        <v>0.80000000000000016</v>
      </c>
      <c r="G45" s="142" t="s">
        <v>51</v>
      </c>
      <c r="H45" s="142" t="s">
        <v>51</v>
      </c>
      <c r="I45" s="142" t="s">
        <v>51</v>
      </c>
      <c r="J45" s="142">
        <v>1</v>
      </c>
      <c r="K45" s="142" t="s">
        <v>51</v>
      </c>
      <c r="L45" s="142" t="s">
        <v>51</v>
      </c>
      <c r="M45" s="142" t="s">
        <v>51</v>
      </c>
      <c r="N45" s="142" t="s">
        <v>51</v>
      </c>
      <c r="O45" s="142">
        <v>1</v>
      </c>
      <c r="P45" s="142">
        <v>1</v>
      </c>
      <c r="Q45" s="142">
        <v>1.165</v>
      </c>
    </row>
    <row r="46" spans="3:17" x14ac:dyDescent="0.3">
      <c r="C46" s="230" t="s">
        <v>657</v>
      </c>
      <c r="D46" s="142">
        <v>2</v>
      </c>
      <c r="E46" s="142">
        <v>1.8</v>
      </c>
      <c r="F46" s="142">
        <v>2</v>
      </c>
      <c r="G46" s="142" t="s">
        <v>51</v>
      </c>
      <c r="H46" s="142">
        <v>1</v>
      </c>
      <c r="I46" s="142">
        <v>1.6000000000000003</v>
      </c>
      <c r="J46" s="142" t="s">
        <v>51</v>
      </c>
      <c r="K46" s="142" t="s">
        <v>51</v>
      </c>
      <c r="L46" s="142" t="s">
        <v>51</v>
      </c>
      <c r="M46" s="142" t="s">
        <v>51</v>
      </c>
      <c r="N46" s="142" t="s">
        <v>51</v>
      </c>
      <c r="O46" s="142">
        <v>1.8</v>
      </c>
      <c r="P46" s="142">
        <v>2.4</v>
      </c>
      <c r="Q46" s="142">
        <v>2.6</v>
      </c>
    </row>
    <row r="47" spans="3:17" x14ac:dyDescent="0.3">
      <c r="C47" s="230" t="s">
        <v>658</v>
      </c>
      <c r="D47" s="142">
        <v>1</v>
      </c>
      <c r="E47" s="142">
        <v>1</v>
      </c>
      <c r="F47" s="142" t="s">
        <v>51</v>
      </c>
      <c r="G47" s="142">
        <v>3</v>
      </c>
      <c r="H47" s="142">
        <v>2</v>
      </c>
      <c r="I47" s="142" t="s">
        <v>51</v>
      </c>
      <c r="J47" s="142" t="s">
        <v>51</v>
      </c>
      <c r="K47" s="142" t="s">
        <v>51</v>
      </c>
      <c r="L47" s="142" t="s">
        <v>51</v>
      </c>
      <c r="M47" s="142" t="s">
        <v>51</v>
      </c>
      <c r="N47" s="142" t="s">
        <v>51</v>
      </c>
      <c r="O47" s="142">
        <v>2</v>
      </c>
      <c r="P47" s="142">
        <v>1.6000000000000003</v>
      </c>
      <c r="Q47" s="142">
        <v>3</v>
      </c>
    </row>
    <row r="48" spans="3:17" x14ac:dyDescent="0.3">
      <c r="C48" s="230" t="s">
        <v>659</v>
      </c>
      <c r="D48" s="142" t="s">
        <v>51</v>
      </c>
      <c r="E48" s="142" t="s">
        <v>51</v>
      </c>
      <c r="F48" s="142" t="s">
        <v>51</v>
      </c>
      <c r="G48" s="142">
        <v>2.4</v>
      </c>
      <c r="H48" s="142">
        <v>3</v>
      </c>
      <c r="I48" s="142" t="s">
        <v>51</v>
      </c>
      <c r="J48" s="142" t="s">
        <v>51</v>
      </c>
      <c r="K48" s="142" t="s">
        <v>51</v>
      </c>
      <c r="L48" s="142" t="s">
        <v>51</v>
      </c>
      <c r="M48" s="142" t="s">
        <v>51</v>
      </c>
      <c r="N48" s="142" t="s">
        <v>51</v>
      </c>
      <c r="O48" s="142">
        <v>2</v>
      </c>
      <c r="P48" s="142">
        <v>1.6000000000000003</v>
      </c>
      <c r="Q48" s="142">
        <v>2</v>
      </c>
    </row>
    <row r="49" spans="3:17" x14ac:dyDescent="0.3">
      <c r="C49" s="230" t="s">
        <v>660</v>
      </c>
      <c r="D49" s="142" t="s">
        <v>51</v>
      </c>
      <c r="E49" s="142" t="s">
        <v>51</v>
      </c>
      <c r="F49" s="142">
        <v>0.83333333333333337</v>
      </c>
      <c r="G49" s="142" t="s">
        <v>51</v>
      </c>
      <c r="H49" s="142" t="s">
        <v>51</v>
      </c>
      <c r="I49" s="142">
        <v>1.5250000000000001</v>
      </c>
      <c r="J49" s="142">
        <v>0.97499999999999998</v>
      </c>
      <c r="K49" s="142">
        <v>0.83333333333333337</v>
      </c>
      <c r="L49" s="142">
        <v>1.5250000000000001</v>
      </c>
      <c r="M49" s="142" t="s">
        <v>51</v>
      </c>
      <c r="N49" s="142">
        <v>1.3916666666666666</v>
      </c>
      <c r="O49" s="142">
        <v>1.25</v>
      </c>
      <c r="P49" s="142" t="s">
        <v>51</v>
      </c>
      <c r="Q49" s="142" t="s">
        <v>51</v>
      </c>
    </row>
    <row r="50" spans="3:17" x14ac:dyDescent="0.3">
      <c r="C50" s="230" t="s">
        <v>661</v>
      </c>
      <c r="D50" s="142">
        <v>0.83333333333333337</v>
      </c>
      <c r="E50" s="142">
        <v>1</v>
      </c>
      <c r="F50" s="142">
        <v>1.6666666666666667</v>
      </c>
      <c r="G50" s="142">
        <v>0.66666666666666663</v>
      </c>
      <c r="H50" s="142">
        <v>1.3333333333333333</v>
      </c>
      <c r="I50" s="142">
        <v>1.3333333333333333</v>
      </c>
      <c r="J50" s="142" t="s">
        <v>51</v>
      </c>
      <c r="K50" s="142" t="s">
        <v>51</v>
      </c>
      <c r="L50" s="142" t="s">
        <v>51</v>
      </c>
      <c r="M50" s="142" t="s">
        <v>51</v>
      </c>
      <c r="N50" s="142" t="s">
        <v>51</v>
      </c>
      <c r="O50" s="142">
        <v>1.3333333333333333</v>
      </c>
      <c r="P50" s="142">
        <v>1.1133333333333333</v>
      </c>
      <c r="Q50" s="142">
        <v>1</v>
      </c>
    </row>
    <row r="51" spans="3:17" x14ac:dyDescent="0.3">
      <c r="C51" s="230" t="s">
        <v>662</v>
      </c>
      <c r="D51" s="142">
        <v>2.33</v>
      </c>
      <c r="E51" s="142">
        <v>2.6</v>
      </c>
      <c r="F51" s="142">
        <v>2</v>
      </c>
      <c r="G51" s="142" t="s">
        <v>51</v>
      </c>
      <c r="H51" s="142" t="s">
        <v>51</v>
      </c>
      <c r="I51" s="142">
        <v>2</v>
      </c>
      <c r="J51" s="142" t="s">
        <v>51</v>
      </c>
      <c r="K51" s="142" t="s">
        <v>51</v>
      </c>
      <c r="L51" s="142" t="s">
        <v>51</v>
      </c>
      <c r="M51" s="142" t="s">
        <v>51</v>
      </c>
      <c r="N51" s="142" t="s">
        <v>51</v>
      </c>
      <c r="O51" s="142">
        <v>1.83</v>
      </c>
      <c r="P51" s="142">
        <v>2.5</v>
      </c>
      <c r="Q51" s="142">
        <v>2.4</v>
      </c>
    </row>
    <row r="52" spans="3:17" x14ac:dyDescent="0.3">
      <c r="C52" s="230" t="s">
        <v>663</v>
      </c>
      <c r="D52" s="142">
        <v>2</v>
      </c>
      <c r="E52" s="142">
        <v>2.33</v>
      </c>
      <c r="F52" s="142">
        <v>2.33</v>
      </c>
      <c r="G52" s="142">
        <v>2</v>
      </c>
      <c r="H52" s="142" t="s">
        <v>51</v>
      </c>
      <c r="I52" s="142">
        <v>2</v>
      </c>
      <c r="J52" s="142" t="s">
        <v>51</v>
      </c>
      <c r="K52" s="142" t="s">
        <v>51</v>
      </c>
      <c r="L52" s="142" t="s">
        <v>51</v>
      </c>
      <c r="M52" s="142" t="s">
        <v>51</v>
      </c>
      <c r="N52" s="142" t="s">
        <v>51</v>
      </c>
      <c r="O52" s="142">
        <v>1.67</v>
      </c>
      <c r="P52" s="142">
        <v>2</v>
      </c>
      <c r="Q52" s="142">
        <v>2.67</v>
      </c>
    </row>
    <row r="53" spans="3:17" x14ac:dyDescent="0.3">
      <c r="C53" s="230" t="s">
        <v>664</v>
      </c>
      <c r="D53" s="142">
        <v>0.88666666666666671</v>
      </c>
      <c r="E53" s="142">
        <v>1.1133333333333333</v>
      </c>
      <c r="F53" s="142">
        <v>1</v>
      </c>
      <c r="G53" s="142">
        <v>1</v>
      </c>
      <c r="H53" s="142">
        <v>1.3333333333333333</v>
      </c>
      <c r="I53" s="142">
        <v>1.1133333333333333</v>
      </c>
      <c r="J53" s="142" t="s">
        <v>51</v>
      </c>
      <c r="K53" s="142" t="s">
        <v>51</v>
      </c>
      <c r="L53" s="142" t="s">
        <v>51</v>
      </c>
      <c r="M53" s="142" t="s">
        <v>51</v>
      </c>
      <c r="N53" s="142" t="s">
        <v>51</v>
      </c>
      <c r="O53" s="142">
        <v>0.88666666666666671</v>
      </c>
      <c r="P53" s="142">
        <v>0.66666666666666663</v>
      </c>
      <c r="Q53" s="142">
        <v>1.3333333333333333</v>
      </c>
    </row>
    <row r="54" spans="3:17" x14ac:dyDescent="0.3">
      <c r="C54" s="230" t="s">
        <v>665</v>
      </c>
      <c r="D54" s="142">
        <v>3</v>
      </c>
      <c r="E54" s="142">
        <v>2</v>
      </c>
      <c r="F54" s="142">
        <v>3</v>
      </c>
      <c r="G54" s="142" t="s">
        <v>51</v>
      </c>
      <c r="H54" s="142" t="s">
        <v>51</v>
      </c>
      <c r="I54" s="142">
        <v>2</v>
      </c>
      <c r="J54" s="142" t="s">
        <v>51</v>
      </c>
      <c r="K54" s="142" t="s">
        <v>51</v>
      </c>
      <c r="L54" s="142" t="s">
        <v>51</v>
      </c>
      <c r="M54" s="142" t="s">
        <v>51</v>
      </c>
      <c r="N54" s="142" t="s">
        <v>51</v>
      </c>
      <c r="O54" s="142" t="s">
        <v>51</v>
      </c>
      <c r="P54" s="142">
        <v>2.5</v>
      </c>
      <c r="Q54" s="142">
        <v>3</v>
      </c>
    </row>
    <row r="55" spans="3:17" x14ac:dyDescent="0.3">
      <c r="C55" s="230" t="s">
        <v>666</v>
      </c>
      <c r="D55" s="142">
        <v>1</v>
      </c>
      <c r="E55" s="142">
        <v>1.3999999999999997</v>
      </c>
      <c r="F55" s="142">
        <v>1.6000000000000003</v>
      </c>
      <c r="G55" s="142">
        <v>2</v>
      </c>
      <c r="H55" s="142">
        <v>2.4</v>
      </c>
      <c r="I55" s="142" t="s">
        <v>51</v>
      </c>
      <c r="J55" s="142" t="s">
        <v>51</v>
      </c>
      <c r="K55" s="142" t="s">
        <v>51</v>
      </c>
      <c r="L55" s="142">
        <v>1.8</v>
      </c>
      <c r="M55" s="142" t="s">
        <v>51</v>
      </c>
      <c r="N55" s="142">
        <v>1</v>
      </c>
      <c r="O55" s="142">
        <v>2</v>
      </c>
      <c r="P55" s="142">
        <v>2</v>
      </c>
      <c r="Q55" s="142">
        <v>1.3999999999999997</v>
      </c>
    </row>
    <row r="56" spans="3:17" x14ac:dyDescent="0.3">
      <c r="C56" s="230" t="s">
        <v>667</v>
      </c>
      <c r="D56" s="142">
        <v>1.6000000000000003</v>
      </c>
      <c r="E56" s="142">
        <v>2</v>
      </c>
      <c r="F56" s="142">
        <v>2.4</v>
      </c>
      <c r="G56" s="142">
        <v>3</v>
      </c>
      <c r="H56" s="142" t="s">
        <v>51</v>
      </c>
      <c r="I56" s="142" t="s">
        <v>51</v>
      </c>
      <c r="J56" s="142" t="s">
        <v>51</v>
      </c>
      <c r="K56" s="142" t="s">
        <v>51</v>
      </c>
      <c r="L56" s="142">
        <v>2</v>
      </c>
      <c r="M56" s="142">
        <v>2</v>
      </c>
      <c r="N56" s="142">
        <v>1</v>
      </c>
      <c r="O56" s="142" t="s">
        <v>51</v>
      </c>
      <c r="P56" s="142">
        <v>2</v>
      </c>
      <c r="Q56" s="142">
        <v>2.6</v>
      </c>
    </row>
    <row r="57" spans="3:17" x14ac:dyDescent="0.3">
      <c r="C57" s="230" t="s">
        <v>668</v>
      </c>
      <c r="D57" s="142">
        <v>2.4</v>
      </c>
      <c r="E57" s="142">
        <v>2.2000000000000002</v>
      </c>
      <c r="F57" s="142">
        <v>1.3999999999999997</v>
      </c>
      <c r="G57" s="142">
        <v>2.6</v>
      </c>
      <c r="H57" s="142">
        <v>3</v>
      </c>
      <c r="I57" s="142" t="s">
        <v>51</v>
      </c>
      <c r="J57" s="142" t="s">
        <v>51</v>
      </c>
      <c r="K57" s="142" t="s">
        <v>51</v>
      </c>
      <c r="L57" s="142" t="s">
        <v>51</v>
      </c>
      <c r="M57" s="142" t="s">
        <v>51</v>
      </c>
      <c r="N57" s="142" t="s">
        <v>51</v>
      </c>
      <c r="O57" s="142">
        <v>2</v>
      </c>
      <c r="P57" s="142">
        <v>2.7999999999999994</v>
      </c>
      <c r="Q57" s="142">
        <v>2.6</v>
      </c>
    </row>
    <row r="58" spans="3:17" x14ac:dyDescent="0.3">
      <c r="C58" s="230" t="s">
        <v>669</v>
      </c>
      <c r="D58" s="142">
        <v>3</v>
      </c>
      <c r="E58" s="142">
        <v>2</v>
      </c>
      <c r="F58" s="142" t="s">
        <v>51</v>
      </c>
      <c r="G58" s="142" t="s">
        <v>51</v>
      </c>
      <c r="H58" s="142" t="s">
        <v>51</v>
      </c>
      <c r="I58" s="142" t="s">
        <v>51</v>
      </c>
      <c r="J58" s="142" t="s">
        <v>51</v>
      </c>
      <c r="K58" s="142">
        <v>2.5</v>
      </c>
      <c r="L58" s="142">
        <v>1</v>
      </c>
      <c r="M58" s="142">
        <v>3</v>
      </c>
      <c r="N58" s="142">
        <v>1.5</v>
      </c>
      <c r="O58" s="142">
        <v>1.5</v>
      </c>
      <c r="P58" s="142">
        <v>2</v>
      </c>
      <c r="Q58" s="142" t="s">
        <v>51</v>
      </c>
    </row>
    <row r="59" spans="3:17" x14ac:dyDescent="0.3">
      <c r="C59" s="230" t="s">
        <v>670</v>
      </c>
      <c r="D59" s="142">
        <v>2</v>
      </c>
      <c r="E59" s="142">
        <v>1.83</v>
      </c>
      <c r="F59" s="142">
        <v>2</v>
      </c>
      <c r="G59" s="142" t="s">
        <v>51</v>
      </c>
      <c r="H59" s="142" t="s">
        <v>51</v>
      </c>
      <c r="I59" s="142" t="s">
        <v>51</v>
      </c>
      <c r="J59" s="142" t="s">
        <v>51</v>
      </c>
      <c r="K59" s="142" t="s">
        <v>51</v>
      </c>
      <c r="L59" s="142" t="s">
        <v>51</v>
      </c>
      <c r="M59" s="142" t="s">
        <v>51</v>
      </c>
      <c r="N59" s="142" t="s">
        <v>51</v>
      </c>
      <c r="O59" s="142">
        <v>1.17</v>
      </c>
      <c r="P59" s="142">
        <v>2.17</v>
      </c>
      <c r="Q59" s="142">
        <v>2</v>
      </c>
    </row>
    <row r="60" spans="3:17" x14ac:dyDescent="0.3">
      <c r="C60" s="230" t="s">
        <v>671</v>
      </c>
      <c r="D60" s="142">
        <v>2</v>
      </c>
      <c r="E60" s="142">
        <v>2.33</v>
      </c>
      <c r="F60" s="142">
        <v>2.33</v>
      </c>
      <c r="G60" s="142">
        <v>1.67</v>
      </c>
      <c r="H60" s="142" t="s">
        <v>51</v>
      </c>
      <c r="I60" s="142" t="s">
        <v>51</v>
      </c>
      <c r="J60" s="142" t="s">
        <v>51</v>
      </c>
      <c r="K60" s="142" t="s">
        <v>51</v>
      </c>
      <c r="L60" s="142" t="s">
        <v>51</v>
      </c>
      <c r="M60" s="142" t="s">
        <v>51</v>
      </c>
      <c r="N60" s="142" t="s">
        <v>51</v>
      </c>
      <c r="O60" s="142">
        <v>2.5</v>
      </c>
      <c r="P60" s="142" t="s">
        <v>51</v>
      </c>
      <c r="Q60" s="142">
        <v>1.67</v>
      </c>
    </row>
    <row r="61" spans="3:17" x14ac:dyDescent="0.3">
      <c r="C61" s="230" t="s">
        <v>672</v>
      </c>
      <c r="D61" s="142">
        <v>2</v>
      </c>
      <c r="E61" s="142">
        <v>1.78</v>
      </c>
      <c r="F61" s="142">
        <v>1.3333333333333333</v>
      </c>
      <c r="G61" s="142" t="s">
        <v>51</v>
      </c>
      <c r="H61" s="142" t="s">
        <v>51</v>
      </c>
      <c r="I61" s="142">
        <v>1.4666666666666668</v>
      </c>
      <c r="J61" s="142" t="s">
        <v>51</v>
      </c>
      <c r="K61" s="142" t="s">
        <v>51</v>
      </c>
      <c r="L61" s="142" t="s">
        <v>51</v>
      </c>
      <c r="M61" s="142" t="s">
        <v>51</v>
      </c>
      <c r="N61" s="142" t="s">
        <v>51</v>
      </c>
      <c r="O61" s="142">
        <v>1.4466666666666665</v>
      </c>
      <c r="P61" s="142">
        <v>1.78</v>
      </c>
      <c r="Q61" s="142">
        <v>1.5533333333333335</v>
      </c>
    </row>
    <row r="62" spans="3:17" x14ac:dyDescent="0.3">
      <c r="C62" s="230" t="s">
        <v>673</v>
      </c>
      <c r="D62" s="142">
        <v>1.67</v>
      </c>
      <c r="E62" s="142">
        <v>1.5</v>
      </c>
      <c r="F62" s="142" t="s">
        <v>51</v>
      </c>
      <c r="G62" s="142" t="s">
        <v>51</v>
      </c>
      <c r="H62" s="142" t="s">
        <v>51</v>
      </c>
      <c r="I62" s="142" t="s">
        <v>51</v>
      </c>
      <c r="J62" s="142" t="s">
        <v>51</v>
      </c>
      <c r="K62" s="142" t="s">
        <v>51</v>
      </c>
      <c r="L62" s="142" t="s">
        <v>51</v>
      </c>
      <c r="M62" s="142" t="s">
        <v>51</v>
      </c>
      <c r="N62" s="142" t="s">
        <v>51</v>
      </c>
      <c r="O62" s="142">
        <v>1</v>
      </c>
      <c r="P62" s="142">
        <v>1.25</v>
      </c>
      <c r="Q62" s="142" t="s">
        <v>51</v>
      </c>
    </row>
    <row r="63" spans="3:17" x14ac:dyDescent="0.3">
      <c r="C63" s="230" t="s">
        <v>674</v>
      </c>
      <c r="D63" s="142">
        <v>2</v>
      </c>
      <c r="E63" s="142">
        <v>2</v>
      </c>
      <c r="F63" s="142">
        <v>1.17</v>
      </c>
      <c r="G63" s="142" t="s">
        <v>51</v>
      </c>
      <c r="H63" s="142" t="s">
        <v>51</v>
      </c>
      <c r="I63" s="142" t="s">
        <v>51</v>
      </c>
      <c r="J63" s="142" t="s">
        <v>51</v>
      </c>
      <c r="K63" s="142" t="s">
        <v>51</v>
      </c>
      <c r="L63" s="142" t="s">
        <v>51</v>
      </c>
      <c r="M63" s="142" t="s">
        <v>51</v>
      </c>
      <c r="N63" s="142" t="s">
        <v>51</v>
      </c>
      <c r="O63" s="142">
        <v>1.33</v>
      </c>
      <c r="P63" s="142">
        <v>3</v>
      </c>
      <c r="Q63" s="142">
        <v>2.17</v>
      </c>
    </row>
    <row r="64" spans="3:17" x14ac:dyDescent="0.3">
      <c r="C64" s="230" t="s">
        <v>675</v>
      </c>
      <c r="D64" s="142">
        <v>2.33</v>
      </c>
      <c r="E64" s="142">
        <v>2.17</v>
      </c>
      <c r="F64" s="142">
        <v>1.6000000000000003</v>
      </c>
      <c r="G64" s="142">
        <v>2.4</v>
      </c>
      <c r="H64" s="142" t="s">
        <v>51</v>
      </c>
      <c r="I64" s="142" t="s">
        <v>51</v>
      </c>
      <c r="J64" s="142" t="s">
        <v>51</v>
      </c>
      <c r="K64" s="142" t="s">
        <v>51</v>
      </c>
      <c r="L64" s="142" t="s">
        <v>51</v>
      </c>
      <c r="M64" s="142" t="s">
        <v>51</v>
      </c>
      <c r="N64" s="142" t="s">
        <v>51</v>
      </c>
      <c r="O64" s="142">
        <v>1.8</v>
      </c>
      <c r="P64" s="142">
        <v>3</v>
      </c>
      <c r="Q64" s="142">
        <v>2.17</v>
      </c>
    </row>
    <row r="65" spans="3:17" x14ac:dyDescent="0.3">
      <c r="C65" s="230" t="s">
        <v>676</v>
      </c>
      <c r="D65" s="142">
        <v>1.5</v>
      </c>
      <c r="E65" s="142">
        <v>2</v>
      </c>
      <c r="F65" s="142" t="s">
        <v>51</v>
      </c>
      <c r="G65" s="142">
        <v>2</v>
      </c>
      <c r="H65" s="142">
        <v>3</v>
      </c>
      <c r="I65" s="142" t="s">
        <v>51</v>
      </c>
      <c r="J65" s="142" t="s">
        <v>51</v>
      </c>
      <c r="K65" s="142" t="s">
        <v>51</v>
      </c>
      <c r="L65" s="142" t="s">
        <v>51</v>
      </c>
      <c r="M65" s="142" t="s">
        <v>51</v>
      </c>
      <c r="N65" s="142" t="s">
        <v>51</v>
      </c>
      <c r="O65" s="142">
        <v>2</v>
      </c>
      <c r="P65" s="142">
        <v>1.3999999999999997</v>
      </c>
      <c r="Q65" s="142">
        <v>2.2000000000000002</v>
      </c>
    </row>
    <row r="66" spans="3:17" x14ac:dyDescent="0.3">
      <c r="C66" s="230" t="s">
        <v>677</v>
      </c>
      <c r="D66" s="142">
        <v>1</v>
      </c>
      <c r="E66" s="142">
        <v>1.6000000000000003</v>
      </c>
      <c r="F66" s="142" t="s">
        <v>51</v>
      </c>
      <c r="G66" s="142">
        <v>2.2000000000000002</v>
      </c>
      <c r="H66" s="142" t="s">
        <v>51</v>
      </c>
      <c r="I66" s="142" t="s">
        <v>51</v>
      </c>
      <c r="J66" s="142" t="s">
        <v>51</v>
      </c>
      <c r="K66" s="142" t="s">
        <v>51</v>
      </c>
      <c r="L66" s="142" t="s">
        <v>51</v>
      </c>
      <c r="M66" s="142" t="s">
        <v>51</v>
      </c>
      <c r="N66" s="142" t="s">
        <v>51</v>
      </c>
      <c r="O66" s="142">
        <v>2.2000000000000002</v>
      </c>
      <c r="P66" s="142">
        <v>2.4</v>
      </c>
      <c r="Q66" s="142">
        <v>1.6000000000000003</v>
      </c>
    </row>
    <row r="67" spans="3:17" x14ac:dyDescent="0.3">
      <c r="C67" s="230" t="s">
        <v>678</v>
      </c>
      <c r="D67" s="142">
        <v>1.67</v>
      </c>
      <c r="E67" s="142">
        <v>2</v>
      </c>
      <c r="F67" s="142">
        <v>1.83</v>
      </c>
      <c r="G67" s="142" t="s">
        <v>51</v>
      </c>
      <c r="H67" s="142">
        <v>1</v>
      </c>
      <c r="I67" s="142" t="s">
        <v>51</v>
      </c>
      <c r="J67" s="142" t="s">
        <v>51</v>
      </c>
      <c r="K67" s="142" t="s">
        <v>51</v>
      </c>
      <c r="L67" s="142" t="s">
        <v>51</v>
      </c>
      <c r="M67" s="142" t="s">
        <v>51</v>
      </c>
      <c r="N67" s="142" t="s">
        <v>51</v>
      </c>
      <c r="O67" s="142">
        <v>1.67</v>
      </c>
      <c r="P67" s="142">
        <v>1.83</v>
      </c>
      <c r="Q67" s="142">
        <v>1.67</v>
      </c>
    </row>
    <row r="68" spans="3:17" x14ac:dyDescent="0.3">
      <c r="C68" s="230" t="s">
        <v>679</v>
      </c>
      <c r="D68" s="142">
        <v>2.17</v>
      </c>
      <c r="E68" s="142">
        <v>2</v>
      </c>
      <c r="F68" s="142">
        <v>1.5</v>
      </c>
      <c r="G68" s="142" t="s">
        <v>51</v>
      </c>
      <c r="H68" s="142" t="s">
        <v>51</v>
      </c>
      <c r="I68" s="142" t="s">
        <v>51</v>
      </c>
      <c r="J68" s="142" t="s">
        <v>51</v>
      </c>
      <c r="K68" s="142" t="s">
        <v>51</v>
      </c>
      <c r="L68" s="142" t="s">
        <v>51</v>
      </c>
      <c r="M68" s="142" t="s">
        <v>51</v>
      </c>
      <c r="N68" s="142" t="s">
        <v>51</v>
      </c>
      <c r="O68" s="142">
        <v>2.17</v>
      </c>
      <c r="P68" s="142">
        <v>2.17</v>
      </c>
      <c r="Q68" s="142">
        <v>1.83</v>
      </c>
    </row>
    <row r="69" spans="3:17" x14ac:dyDescent="0.3">
      <c r="C69" s="230" t="s">
        <v>680</v>
      </c>
      <c r="D69" s="142">
        <v>1.33</v>
      </c>
      <c r="E69" s="142">
        <v>2</v>
      </c>
      <c r="F69" s="142">
        <v>1.5</v>
      </c>
      <c r="G69" s="142" t="s">
        <v>51</v>
      </c>
      <c r="H69" s="142" t="s">
        <v>51</v>
      </c>
      <c r="I69" s="142" t="s">
        <v>51</v>
      </c>
      <c r="J69" s="142" t="s">
        <v>51</v>
      </c>
      <c r="K69" s="142" t="s">
        <v>51</v>
      </c>
      <c r="L69" s="142" t="s">
        <v>51</v>
      </c>
      <c r="M69" s="142" t="s">
        <v>51</v>
      </c>
      <c r="N69" s="142" t="s">
        <v>51</v>
      </c>
      <c r="O69" s="142">
        <v>2</v>
      </c>
      <c r="P69" s="142">
        <v>3</v>
      </c>
      <c r="Q69" s="142">
        <v>2.17</v>
      </c>
    </row>
    <row r="70" spans="3:17" x14ac:dyDescent="0.3">
      <c r="C70" s="230" t="s">
        <v>681</v>
      </c>
      <c r="D70" s="142">
        <v>1.0416666666666667</v>
      </c>
      <c r="E70" s="142">
        <v>2.0833333333333335</v>
      </c>
      <c r="F70" s="142">
        <v>1.6666666666666667</v>
      </c>
      <c r="G70" s="142" t="s">
        <v>51</v>
      </c>
      <c r="H70" s="142">
        <v>1.6666666666666667</v>
      </c>
      <c r="I70" s="142" t="s">
        <v>51</v>
      </c>
      <c r="J70" s="142" t="s">
        <v>51</v>
      </c>
      <c r="K70" s="142" t="s">
        <v>51</v>
      </c>
      <c r="L70" s="142" t="s">
        <v>51</v>
      </c>
      <c r="M70" s="142" t="s">
        <v>51</v>
      </c>
      <c r="N70" s="142" t="s">
        <v>51</v>
      </c>
      <c r="O70" s="142">
        <v>1.3916666666666666</v>
      </c>
      <c r="P70" s="142">
        <v>1.9416666666666667</v>
      </c>
      <c r="Q70" s="142">
        <v>1.6666666666666667</v>
      </c>
    </row>
    <row r="71" spans="3:17" x14ac:dyDescent="0.3">
      <c r="C71" s="230" t="s">
        <v>682</v>
      </c>
      <c r="D71" s="142">
        <v>2.5</v>
      </c>
      <c r="E71" s="142">
        <v>2.5</v>
      </c>
      <c r="F71" s="142">
        <v>2.5</v>
      </c>
      <c r="G71" s="142">
        <v>1</v>
      </c>
      <c r="H71" s="142">
        <v>3</v>
      </c>
      <c r="I71" s="142" t="s">
        <v>51</v>
      </c>
      <c r="J71" s="142" t="s">
        <v>51</v>
      </c>
      <c r="K71" s="142">
        <v>2</v>
      </c>
      <c r="L71" s="142">
        <v>3</v>
      </c>
      <c r="M71" s="142">
        <v>3</v>
      </c>
      <c r="N71" s="142">
        <v>2</v>
      </c>
      <c r="O71" s="142">
        <v>2</v>
      </c>
      <c r="P71" s="142">
        <v>2</v>
      </c>
      <c r="Q71" s="142">
        <v>2</v>
      </c>
    </row>
    <row r="72" spans="3:17" ht="17.399999999999999" x14ac:dyDescent="0.3">
      <c r="C72" s="232" t="s">
        <v>777</v>
      </c>
      <c r="D72" s="232">
        <v>1.7726785714285713</v>
      </c>
      <c r="E72" s="232">
        <v>1.6977171717171711</v>
      </c>
      <c r="F72" s="232">
        <v>1.4603617571059431</v>
      </c>
      <c r="G72" s="232">
        <v>1.8443589743589743</v>
      </c>
      <c r="H72" s="232">
        <v>1.9233333333333329</v>
      </c>
      <c r="I72" s="232">
        <v>1.4436274509803919</v>
      </c>
      <c r="J72" s="232">
        <v>1.425</v>
      </c>
      <c r="K72" s="232">
        <v>1.7376190476190476</v>
      </c>
      <c r="L72" s="232">
        <v>1.7413636363636364</v>
      </c>
      <c r="M72" s="232">
        <v>2.0500000000000003</v>
      </c>
      <c r="N72" s="232">
        <v>1.6353030303030303</v>
      </c>
      <c r="O72" s="232">
        <v>1.6469999999999998</v>
      </c>
      <c r="P72" s="232">
        <v>1.7944961240310076</v>
      </c>
      <c r="Q72" s="232">
        <v>1.8329106280193239</v>
      </c>
    </row>
    <row r="73" spans="3:17" x14ac:dyDescent="0.3">
      <c r="C73" s="231"/>
      <c r="D73" s="231"/>
      <c r="E73" s="231"/>
      <c r="F73" s="231"/>
      <c r="G73" s="231"/>
      <c r="H73" s="231"/>
      <c r="I73" s="231"/>
      <c r="J73" s="231"/>
      <c r="K73" s="231"/>
      <c r="L73" s="231"/>
      <c r="M73" s="231"/>
      <c r="N73" s="231"/>
      <c r="O73" s="231"/>
      <c r="P73" s="231"/>
      <c r="Q73" s="231"/>
    </row>
    <row r="74" spans="3:17" x14ac:dyDescent="0.3">
      <c r="C74" s="231"/>
      <c r="D74" s="231"/>
      <c r="E74" s="231"/>
      <c r="F74" s="231"/>
      <c r="G74" s="231"/>
      <c r="H74" s="231"/>
      <c r="I74" s="231"/>
      <c r="J74" s="231"/>
      <c r="K74" s="231"/>
      <c r="L74" s="231"/>
      <c r="M74" s="231"/>
      <c r="N74" s="231"/>
      <c r="O74" s="231"/>
      <c r="P74" s="231"/>
      <c r="Q74" s="231"/>
    </row>
    <row r="75" spans="3:17" x14ac:dyDescent="0.3">
      <c r="C75" s="231"/>
      <c r="D75" s="231"/>
      <c r="E75" s="231"/>
      <c r="F75" s="231"/>
      <c r="G75" s="231"/>
      <c r="H75" s="231"/>
      <c r="I75" s="231"/>
      <c r="J75" s="231"/>
      <c r="K75" s="231"/>
      <c r="L75" s="231"/>
      <c r="M75" s="231"/>
      <c r="N75" s="231"/>
      <c r="O75" s="231"/>
      <c r="P75" s="231"/>
      <c r="Q75" s="231"/>
    </row>
    <row r="76" spans="3:17" x14ac:dyDescent="0.3">
      <c r="C76" s="231"/>
      <c r="D76" s="231"/>
      <c r="E76" s="231"/>
      <c r="F76" s="231"/>
      <c r="G76" s="231"/>
      <c r="H76" s="231"/>
      <c r="I76" s="231"/>
      <c r="J76" s="231"/>
      <c r="K76" s="231"/>
      <c r="L76" s="231"/>
      <c r="M76" s="231"/>
      <c r="N76" s="231"/>
      <c r="O76" s="231"/>
      <c r="P76" s="231"/>
      <c r="Q76" s="231"/>
    </row>
    <row r="77" spans="3:17" x14ac:dyDescent="0.3">
      <c r="C77" s="231"/>
      <c r="D77" s="231"/>
      <c r="E77" s="231"/>
      <c r="F77" s="231"/>
      <c r="G77" s="231"/>
      <c r="H77" s="231"/>
      <c r="I77" s="231"/>
      <c r="J77" s="231"/>
      <c r="K77" s="231"/>
      <c r="L77" s="231"/>
      <c r="M77" s="231"/>
      <c r="N77" s="231"/>
      <c r="O77" s="231"/>
      <c r="P77" s="231"/>
      <c r="Q77" s="231"/>
    </row>
    <row r="78" spans="3:17" x14ac:dyDescent="0.3">
      <c r="C78" s="231"/>
      <c r="D78" s="231"/>
      <c r="E78" s="231"/>
      <c r="F78" s="231"/>
      <c r="G78" s="231"/>
      <c r="H78" s="231"/>
      <c r="I78" s="231"/>
      <c r="J78" s="231"/>
      <c r="K78" s="231"/>
      <c r="L78" s="231"/>
      <c r="M78" s="231"/>
      <c r="N78" s="231"/>
      <c r="O78" s="231"/>
      <c r="P78" s="231"/>
      <c r="Q78" s="231"/>
    </row>
    <row r="79" spans="3:17" x14ac:dyDescent="0.3">
      <c r="C79" s="231"/>
      <c r="D79" s="231"/>
      <c r="E79" s="231"/>
      <c r="F79" s="231"/>
      <c r="G79" s="231"/>
      <c r="H79" s="231"/>
      <c r="I79" s="231"/>
      <c r="J79" s="231"/>
      <c r="K79" s="231"/>
      <c r="L79" s="231"/>
      <c r="M79" s="231"/>
      <c r="N79" s="231"/>
      <c r="O79" s="231"/>
      <c r="P79" s="231"/>
      <c r="Q79" s="231"/>
    </row>
    <row r="80" spans="3:17" x14ac:dyDescent="0.3">
      <c r="C80" s="231"/>
      <c r="D80" s="231"/>
      <c r="E80" s="231"/>
      <c r="F80" s="231"/>
      <c r="G80" s="231"/>
      <c r="H80" s="231"/>
      <c r="I80" s="231"/>
      <c r="J80" s="231"/>
      <c r="K80" s="231"/>
      <c r="L80" s="231"/>
      <c r="M80" s="231"/>
      <c r="N80" s="231"/>
      <c r="O80" s="231"/>
      <c r="P80" s="231"/>
      <c r="Q80" s="231"/>
    </row>
    <row r="81" spans="3:17" x14ac:dyDescent="0.3">
      <c r="C81" s="231"/>
      <c r="D81" s="231"/>
      <c r="E81" s="231"/>
      <c r="F81" s="231"/>
      <c r="G81" s="231"/>
      <c r="H81" s="231"/>
      <c r="I81" s="231"/>
      <c r="J81" s="231"/>
      <c r="K81" s="231"/>
      <c r="L81" s="231"/>
      <c r="M81" s="231"/>
      <c r="N81" s="231"/>
      <c r="O81" s="231"/>
      <c r="P81" s="231"/>
      <c r="Q81" s="231"/>
    </row>
    <row r="82" spans="3:17" x14ac:dyDescent="0.3">
      <c r="C82" s="231"/>
      <c r="D82" s="231"/>
      <c r="E82" s="231"/>
      <c r="F82" s="231"/>
      <c r="G82" s="231"/>
      <c r="H82" s="231"/>
      <c r="I82" s="231"/>
      <c r="J82" s="231"/>
      <c r="K82" s="231"/>
      <c r="L82" s="231"/>
      <c r="M82" s="231"/>
      <c r="N82" s="231"/>
      <c r="O82" s="231"/>
      <c r="P82" s="231"/>
      <c r="Q82" s="231"/>
    </row>
    <row r="83" spans="3:17" x14ac:dyDescent="0.3">
      <c r="C83" s="231"/>
      <c r="D83" s="231"/>
      <c r="E83" s="231"/>
      <c r="F83" s="231"/>
      <c r="G83" s="231"/>
      <c r="H83" s="231"/>
      <c r="I83" s="231"/>
      <c r="J83" s="231"/>
      <c r="K83" s="231"/>
      <c r="L83" s="231"/>
      <c r="M83" s="231"/>
      <c r="N83" s="231"/>
      <c r="O83" s="231"/>
      <c r="P83" s="231"/>
      <c r="Q83" s="231"/>
    </row>
    <row r="84" spans="3:17" x14ac:dyDescent="0.3">
      <c r="C84" s="231"/>
      <c r="D84" s="231"/>
      <c r="E84" s="231"/>
      <c r="F84" s="231"/>
      <c r="G84" s="231"/>
      <c r="H84" s="231"/>
      <c r="I84" s="231"/>
      <c r="J84" s="231"/>
      <c r="K84" s="231"/>
      <c r="L84" s="231"/>
      <c r="M84" s="231"/>
      <c r="N84" s="231"/>
      <c r="O84" s="231"/>
      <c r="P84" s="231"/>
      <c r="Q84" s="231"/>
    </row>
    <row r="85" spans="3:17" x14ac:dyDescent="0.3">
      <c r="C85" s="231"/>
      <c r="D85" s="231"/>
      <c r="E85" s="231"/>
      <c r="F85" s="231"/>
      <c r="G85" s="231"/>
      <c r="H85" s="231"/>
      <c r="I85" s="231"/>
      <c r="J85" s="231"/>
      <c r="K85" s="231"/>
      <c r="L85" s="231"/>
      <c r="M85" s="231"/>
      <c r="N85" s="231"/>
      <c r="O85" s="231"/>
      <c r="P85" s="231"/>
      <c r="Q85" s="231"/>
    </row>
    <row r="86" spans="3:17" x14ac:dyDescent="0.3">
      <c r="C86" s="231"/>
      <c r="D86" s="231"/>
      <c r="E86" s="231"/>
      <c r="F86" s="231"/>
      <c r="G86" s="231"/>
      <c r="H86" s="231"/>
      <c r="I86" s="231"/>
      <c r="J86" s="231"/>
      <c r="K86" s="231"/>
      <c r="L86" s="231"/>
      <c r="M86" s="231"/>
      <c r="N86" s="231"/>
      <c r="O86" s="231"/>
      <c r="P86" s="231"/>
      <c r="Q86" s="231"/>
    </row>
    <row r="87" spans="3:17" x14ac:dyDescent="0.3">
      <c r="C87" s="231"/>
      <c r="D87" s="231"/>
      <c r="E87" s="231"/>
      <c r="F87" s="231"/>
      <c r="G87" s="231"/>
      <c r="H87" s="231"/>
      <c r="I87" s="231"/>
      <c r="J87" s="231"/>
      <c r="K87" s="231"/>
      <c r="L87" s="231"/>
      <c r="M87" s="231"/>
      <c r="N87" s="231"/>
      <c r="O87" s="231"/>
      <c r="P87" s="231"/>
      <c r="Q87" s="231"/>
    </row>
    <row r="88" spans="3:17" x14ac:dyDescent="0.3">
      <c r="C88" s="231"/>
      <c r="D88" s="231"/>
      <c r="E88" s="231"/>
      <c r="F88" s="231"/>
      <c r="G88" s="231"/>
      <c r="H88" s="231"/>
      <c r="I88" s="231"/>
      <c r="J88" s="231"/>
      <c r="K88" s="231"/>
      <c r="L88" s="231"/>
      <c r="M88" s="231"/>
      <c r="N88" s="231"/>
      <c r="O88" s="231"/>
      <c r="P88" s="231"/>
      <c r="Q88" s="231"/>
    </row>
    <row r="89" spans="3:17" x14ac:dyDescent="0.3">
      <c r="C89" s="231"/>
      <c r="D89" s="231"/>
      <c r="E89" s="231"/>
      <c r="F89" s="231"/>
      <c r="G89" s="231"/>
      <c r="H89" s="231"/>
      <c r="I89" s="231"/>
      <c r="J89" s="231"/>
      <c r="K89" s="231"/>
      <c r="L89" s="231"/>
      <c r="M89" s="231"/>
      <c r="N89" s="231"/>
      <c r="O89" s="231"/>
      <c r="P89" s="231"/>
      <c r="Q89" s="231"/>
    </row>
    <row r="90" spans="3:17" x14ac:dyDescent="0.3">
      <c r="C90" s="231"/>
      <c r="D90" s="231"/>
      <c r="E90" s="231"/>
      <c r="F90" s="231"/>
      <c r="G90" s="231"/>
      <c r="H90" s="231"/>
      <c r="I90" s="231"/>
      <c r="J90" s="231"/>
      <c r="K90" s="231"/>
      <c r="L90" s="231"/>
      <c r="M90" s="231"/>
      <c r="N90" s="231"/>
      <c r="O90" s="231"/>
      <c r="P90" s="231"/>
      <c r="Q90" s="231"/>
    </row>
    <row r="91" spans="3:17" x14ac:dyDescent="0.3">
      <c r="C91" s="231"/>
      <c r="D91" s="231"/>
      <c r="E91" s="231"/>
      <c r="F91" s="231"/>
      <c r="G91" s="231"/>
      <c r="H91" s="231"/>
      <c r="I91" s="231"/>
      <c r="J91" s="231"/>
      <c r="K91" s="231"/>
      <c r="L91" s="231"/>
      <c r="M91" s="231"/>
      <c r="N91" s="231"/>
      <c r="O91" s="231"/>
      <c r="P91" s="231"/>
      <c r="Q91" s="231"/>
    </row>
    <row r="92" spans="3:17" x14ac:dyDescent="0.3">
      <c r="C92" s="231"/>
      <c r="D92" s="231"/>
      <c r="E92" s="231"/>
      <c r="F92" s="231"/>
      <c r="G92" s="231"/>
      <c r="H92" s="231"/>
      <c r="I92" s="231"/>
      <c r="J92" s="231"/>
      <c r="K92" s="231"/>
      <c r="L92" s="231"/>
      <c r="M92" s="231"/>
      <c r="N92" s="231"/>
      <c r="O92" s="231"/>
      <c r="P92" s="231"/>
      <c r="Q92" s="231"/>
    </row>
    <row r="93" spans="3:17" x14ac:dyDescent="0.3">
      <c r="C93" s="231"/>
      <c r="D93" s="231"/>
      <c r="E93" s="231"/>
      <c r="F93" s="231"/>
      <c r="G93" s="231"/>
      <c r="H93" s="231"/>
      <c r="I93" s="231"/>
      <c r="J93" s="231"/>
      <c r="K93" s="231"/>
      <c r="L93" s="231"/>
      <c r="M93" s="231"/>
      <c r="N93" s="231"/>
      <c r="O93" s="231"/>
      <c r="P93" s="231"/>
      <c r="Q93" s="231"/>
    </row>
    <row r="94" spans="3:17" x14ac:dyDescent="0.3">
      <c r="C94" s="231"/>
      <c r="D94" s="231"/>
      <c r="E94" s="231"/>
      <c r="F94" s="231"/>
      <c r="G94" s="231"/>
      <c r="H94" s="231"/>
      <c r="I94" s="231"/>
      <c r="J94" s="231"/>
      <c r="K94" s="231"/>
      <c r="L94" s="231"/>
      <c r="M94" s="231"/>
      <c r="N94" s="231"/>
      <c r="O94" s="231"/>
      <c r="P94" s="231"/>
      <c r="Q94" s="231"/>
    </row>
    <row r="95" spans="3:17" x14ac:dyDescent="0.3">
      <c r="C95" s="231"/>
      <c r="D95" s="231"/>
      <c r="E95" s="231"/>
      <c r="F95" s="231"/>
      <c r="G95" s="231"/>
      <c r="H95" s="231"/>
      <c r="I95" s="231"/>
      <c r="J95" s="231"/>
      <c r="K95" s="231"/>
      <c r="L95" s="231"/>
      <c r="M95" s="231"/>
      <c r="N95" s="231"/>
      <c r="O95" s="231"/>
      <c r="P95" s="231"/>
      <c r="Q95" s="231"/>
    </row>
    <row r="96" spans="3:17" x14ac:dyDescent="0.3">
      <c r="C96" s="231"/>
      <c r="D96" s="231"/>
      <c r="E96" s="231"/>
      <c r="F96" s="231"/>
      <c r="G96" s="231"/>
      <c r="H96" s="231"/>
      <c r="I96" s="231"/>
      <c r="J96" s="231"/>
      <c r="K96" s="231"/>
      <c r="L96" s="231"/>
      <c r="M96" s="231"/>
      <c r="N96" s="231"/>
      <c r="O96" s="231"/>
      <c r="P96" s="231"/>
      <c r="Q96" s="231"/>
    </row>
    <row r="97" spans="3:17" x14ac:dyDescent="0.3">
      <c r="C97" s="64"/>
      <c r="D97" s="64"/>
      <c r="E97" s="64"/>
      <c r="F97" s="64"/>
      <c r="G97" s="64"/>
      <c r="H97" s="64"/>
      <c r="I97" s="64"/>
      <c r="J97" s="64"/>
      <c r="K97" s="64"/>
      <c r="L97" s="64"/>
      <c r="M97" s="64"/>
      <c r="N97" s="64"/>
      <c r="O97" s="64"/>
      <c r="P97" s="64"/>
      <c r="Q97" s="64"/>
    </row>
    <row r="98" spans="3:17" x14ac:dyDescent="0.3">
      <c r="C98" s="64"/>
      <c r="D98" s="64"/>
      <c r="E98" s="64"/>
      <c r="F98" s="64"/>
      <c r="G98" s="64"/>
      <c r="H98" s="64"/>
      <c r="I98" s="64"/>
      <c r="J98" s="64"/>
      <c r="K98" s="64"/>
      <c r="L98" s="64"/>
      <c r="M98" s="64"/>
      <c r="N98" s="64"/>
      <c r="O98" s="64"/>
      <c r="P98" s="64"/>
      <c r="Q98" s="64"/>
    </row>
    <row r="99" spans="3:17" x14ac:dyDescent="0.3">
      <c r="C99" s="64"/>
      <c r="D99" s="64"/>
      <c r="E99" s="64"/>
      <c r="F99" s="64"/>
      <c r="G99" s="64"/>
      <c r="H99" s="64"/>
      <c r="I99" s="64"/>
      <c r="J99" s="64"/>
      <c r="K99" s="64"/>
      <c r="L99" s="64"/>
      <c r="M99" s="64"/>
      <c r="N99" s="64"/>
      <c r="O99" s="64"/>
      <c r="P99" s="64"/>
      <c r="Q99" s="64"/>
    </row>
    <row r="100" spans="3:17" x14ac:dyDescent="0.3">
      <c r="C100" s="64"/>
      <c r="D100" s="64"/>
      <c r="E100" s="64"/>
      <c r="F100" s="64"/>
      <c r="G100" s="64"/>
      <c r="H100" s="64"/>
      <c r="I100" s="64"/>
      <c r="J100" s="64"/>
      <c r="K100" s="64"/>
      <c r="L100" s="64"/>
      <c r="M100" s="64"/>
      <c r="N100" s="64"/>
      <c r="O100" s="64"/>
      <c r="P100" s="64"/>
      <c r="Q100" s="64"/>
    </row>
    <row r="101" spans="3:17" x14ac:dyDescent="0.3">
      <c r="C101" s="64"/>
      <c r="D101" s="64"/>
      <c r="E101" s="64"/>
      <c r="F101" s="64"/>
      <c r="G101" s="64"/>
      <c r="H101" s="64"/>
      <c r="I101" s="64"/>
      <c r="J101" s="64"/>
      <c r="K101" s="64"/>
      <c r="L101" s="64"/>
      <c r="M101" s="64"/>
      <c r="N101" s="64"/>
      <c r="O101" s="64"/>
      <c r="P101" s="64"/>
      <c r="Q101" s="64"/>
    </row>
  </sheetData>
  <mergeCells count="2">
    <mergeCell ref="D5:Q5"/>
    <mergeCell ref="C5:C6"/>
  </mergeCells>
  <pageMargins left="0.7" right="0.7" top="0.75" bottom="0.75" header="0.3" footer="0.3"/>
  <pageSetup paperSize="9" scale="65" orientation="landscape" r:id="rId1"/>
  <rowBreaks count="1" manualBreakCount="1">
    <brk id="41" max="18"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R40"/>
  <sheetViews>
    <sheetView topLeftCell="A9" zoomScaleNormal="100" workbookViewId="0">
      <selection activeCell="E32" sqref="E32"/>
    </sheetView>
  </sheetViews>
  <sheetFormatPr defaultRowHeight="14.4" x14ac:dyDescent="0.3"/>
  <cols>
    <col min="2" max="2" width="11.5546875" customWidth="1"/>
    <col min="3" max="3" width="60.5546875" bestFit="1" customWidth="1"/>
    <col min="4" max="4" width="9.6640625" bestFit="1" customWidth="1"/>
    <col min="5" max="5" width="12.6640625" bestFit="1" customWidth="1"/>
    <col min="6" max="6" width="14.6640625" bestFit="1" customWidth="1"/>
    <col min="7" max="7" width="12.109375" bestFit="1" customWidth="1"/>
    <col min="8" max="8" width="12.109375" customWidth="1"/>
    <col min="9" max="9" width="13.88671875" bestFit="1" customWidth="1"/>
  </cols>
  <sheetData>
    <row r="3" spans="1:18" x14ac:dyDescent="0.3">
      <c r="A3" s="231"/>
      <c r="B3" s="231"/>
      <c r="C3" s="231"/>
      <c r="D3" s="231"/>
      <c r="E3" s="231"/>
      <c r="F3" s="231"/>
      <c r="G3" s="231"/>
      <c r="H3" s="231"/>
      <c r="I3" s="231"/>
      <c r="J3" s="231"/>
      <c r="K3" s="231"/>
      <c r="L3" s="231"/>
      <c r="M3" s="231"/>
      <c r="N3" s="231"/>
      <c r="O3" s="231"/>
    </row>
    <row r="4" spans="1:18" ht="21" x14ac:dyDescent="0.4">
      <c r="A4" s="55"/>
      <c r="B4" s="467" t="s">
        <v>783</v>
      </c>
      <c r="C4" s="467"/>
      <c r="D4" s="467"/>
      <c r="E4" s="467"/>
      <c r="F4" s="467"/>
      <c r="G4" s="467"/>
      <c r="H4" s="467"/>
      <c r="I4" s="467"/>
    </row>
    <row r="5" spans="1:18" x14ac:dyDescent="0.3">
      <c r="A5" s="55"/>
    </row>
    <row r="6" spans="1:18" ht="41.4" x14ac:dyDescent="0.3">
      <c r="A6" s="55"/>
      <c r="B6" s="235" t="s">
        <v>778</v>
      </c>
      <c r="C6" s="235" t="s">
        <v>798</v>
      </c>
      <c r="D6" s="235" t="s">
        <v>779</v>
      </c>
      <c r="E6" s="235" t="s">
        <v>780</v>
      </c>
      <c r="F6" s="235" t="s">
        <v>781</v>
      </c>
      <c r="G6" s="236" t="s">
        <v>782</v>
      </c>
      <c r="H6" s="236" t="s">
        <v>800</v>
      </c>
      <c r="I6" s="235" t="s">
        <v>799</v>
      </c>
      <c r="J6" s="237"/>
    </row>
    <row r="7" spans="1:18" x14ac:dyDescent="0.3">
      <c r="A7" s="55"/>
      <c r="B7" s="61" t="s">
        <v>147</v>
      </c>
      <c r="C7" s="62" t="s">
        <v>796</v>
      </c>
      <c r="D7" s="61">
        <v>3</v>
      </c>
      <c r="E7" s="61">
        <v>2</v>
      </c>
      <c r="F7" s="61">
        <v>2</v>
      </c>
      <c r="G7" s="61"/>
      <c r="H7" s="60">
        <v>2.66</v>
      </c>
      <c r="I7" s="60">
        <v>0.53</v>
      </c>
    </row>
    <row r="8" spans="1:18" x14ac:dyDescent="0.3">
      <c r="A8" s="55"/>
      <c r="B8" s="61" t="s">
        <v>148</v>
      </c>
      <c r="C8" s="62" t="s">
        <v>786</v>
      </c>
      <c r="D8" s="61">
        <v>3</v>
      </c>
      <c r="E8" s="61">
        <v>3</v>
      </c>
      <c r="F8" s="61">
        <v>2</v>
      </c>
      <c r="G8" s="61"/>
      <c r="H8" s="60">
        <v>2.76</v>
      </c>
      <c r="I8" s="60">
        <v>0.55000000000000004</v>
      </c>
    </row>
    <row r="9" spans="1:18" x14ac:dyDescent="0.3">
      <c r="A9" s="55"/>
      <c r="B9" s="61" t="s">
        <v>149</v>
      </c>
      <c r="C9" s="62" t="s">
        <v>787</v>
      </c>
      <c r="D9" s="61">
        <v>2</v>
      </c>
      <c r="E9" s="61">
        <v>2</v>
      </c>
      <c r="F9" s="61">
        <v>1</v>
      </c>
      <c r="G9" s="61"/>
      <c r="H9" s="230">
        <v>1.61</v>
      </c>
      <c r="I9" s="60">
        <v>0.32</v>
      </c>
      <c r="K9" s="55"/>
      <c r="L9" s="55"/>
      <c r="M9" s="55"/>
      <c r="N9" s="55"/>
      <c r="O9" s="55"/>
      <c r="P9" s="55"/>
      <c r="Q9" s="55"/>
      <c r="R9" s="55"/>
    </row>
    <row r="10" spans="1:18" x14ac:dyDescent="0.3">
      <c r="A10" s="55"/>
      <c r="B10" s="61" t="s">
        <v>150</v>
      </c>
      <c r="C10" s="62" t="s">
        <v>797</v>
      </c>
      <c r="D10" s="61">
        <v>2</v>
      </c>
      <c r="E10" s="61">
        <v>3</v>
      </c>
      <c r="F10" s="61">
        <v>2</v>
      </c>
      <c r="G10" s="61"/>
      <c r="H10" s="230">
        <v>2.4700000000000002</v>
      </c>
      <c r="I10" s="60">
        <v>0.49</v>
      </c>
      <c r="K10" s="55"/>
      <c r="L10" s="55"/>
      <c r="M10" s="55"/>
      <c r="N10" s="55"/>
      <c r="O10" s="55"/>
      <c r="P10" s="55"/>
      <c r="Q10" s="55"/>
      <c r="R10" s="55"/>
    </row>
    <row r="11" spans="1:18" x14ac:dyDescent="0.3">
      <c r="A11" s="55"/>
      <c r="B11" s="61" t="s">
        <v>151</v>
      </c>
      <c r="C11" s="62" t="s">
        <v>788</v>
      </c>
      <c r="D11" s="61">
        <v>3</v>
      </c>
      <c r="E11" s="61">
        <v>2</v>
      </c>
      <c r="F11" s="61">
        <v>2</v>
      </c>
      <c r="G11" s="61"/>
      <c r="H11" s="230">
        <v>2.56</v>
      </c>
      <c r="I11" s="60">
        <v>0.51</v>
      </c>
      <c r="K11" s="55"/>
      <c r="L11" s="55"/>
      <c r="M11" s="55"/>
      <c r="N11" s="55"/>
      <c r="O11" s="55"/>
      <c r="P11" s="55"/>
      <c r="Q11" s="55"/>
      <c r="R11" s="55"/>
    </row>
    <row r="12" spans="1:18" x14ac:dyDescent="0.3">
      <c r="A12" s="55"/>
      <c r="B12" s="61" t="s">
        <v>152</v>
      </c>
      <c r="C12" s="62" t="s">
        <v>789</v>
      </c>
      <c r="D12" s="61">
        <v>2</v>
      </c>
      <c r="E12" s="61">
        <v>2</v>
      </c>
      <c r="F12" s="61">
        <v>2</v>
      </c>
      <c r="G12" s="61"/>
      <c r="H12" s="230">
        <v>1.93</v>
      </c>
      <c r="I12" s="60">
        <v>0.39</v>
      </c>
      <c r="K12" s="55"/>
      <c r="L12" s="55"/>
      <c r="M12" s="55"/>
      <c r="N12" s="55"/>
      <c r="O12" s="55"/>
      <c r="P12" s="55"/>
      <c r="Q12" s="55"/>
      <c r="R12" s="55"/>
    </row>
    <row r="13" spans="1:18" x14ac:dyDescent="0.3">
      <c r="A13" s="55"/>
      <c r="B13" s="61" t="s">
        <v>153</v>
      </c>
      <c r="C13" s="62" t="s">
        <v>790</v>
      </c>
      <c r="D13" s="61">
        <v>2</v>
      </c>
      <c r="E13" s="61">
        <v>3</v>
      </c>
      <c r="F13" s="61">
        <v>2</v>
      </c>
      <c r="G13" s="61"/>
      <c r="H13" s="230">
        <v>2.25</v>
      </c>
      <c r="I13" s="60">
        <v>0.45</v>
      </c>
      <c r="K13" s="55"/>
      <c r="L13" s="55"/>
      <c r="M13" s="55"/>
      <c r="N13" s="55"/>
      <c r="O13" s="55"/>
      <c r="P13" s="55"/>
      <c r="Q13" s="55"/>
      <c r="R13" s="55"/>
    </row>
    <row r="14" spans="1:18" x14ac:dyDescent="0.3">
      <c r="A14" s="55"/>
      <c r="B14" s="61" t="s">
        <v>154</v>
      </c>
      <c r="C14" s="62" t="s">
        <v>791</v>
      </c>
      <c r="D14" s="61">
        <v>2</v>
      </c>
      <c r="E14" s="61">
        <v>2</v>
      </c>
      <c r="F14" s="61">
        <v>2</v>
      </c>
      <c r="G14" s="61">
        <v>2</v>
      </c>
      <c r="H14" s="230">
        <v>1.7</v>
      </c>
      <c r="I14" s="60">
        <v>0.34</v>
      </c>
      <c r="K14" s="55"/>
      <c r="L14" s="55"/>
      <c r="M14" s="55"/>
      <c r="N14" s="55"/>
      <c r="O14" s="55"/>
      <c r="P14" s="55"/>
      <c r="Q14" s="55"/>
      <c r="R14" s="55"/>
    </row>
    <row r="15" spans="1:18" x14ac:dyDescent="0.3">
      <c r="A15" s="55"/>
      <c r="B15" s="61" t="s">
        <v>155</v>
      </c>
      <c r="C15" s="62" t="s">
        <v>792</v>
      </c>
      <c r="D15" s="61">
        <v>2</v>
      </c>
      <c r="E15" s="61">
        <v>2</v>
      </c>
      <c r="F15" s="61">
        <v>1</v>
      </c>
      <c r="G15" s="61"/>
      <c r="H15" s="230">
        <v>1.73</v>
      </c>
      <c r="I15" s="60">
        <v>0.35</v>
      </c>
      <c r="K15" s="55"/>
      <c r="L15" s="55"/>
      <c r="M15" s="55"/>
      <c r="N15" s="55"/>
      <c r="O15" s="55"/>
      <c r="P15" s="55"/>
      <c r="Q15" s="55"/>
      <c r="R15" s="55"/>
    </row>
    <row r="16" spans="1:18" x14ac:dyDescent="0.3">
      <c r="A16" s="55"/>
      <c r="B16" s="61" t="s">
        <v>156</v>
      </c>
      <c r="C16" s="62" t="s">
        <v>793</v>
      </c>
      <c r="D16" s="61">
        <v>2</v>
      </c>
      <c r="E16" s="61">
        <v>3</v>
      </c>
      <c r="F16" s="61">
        <v>3</v>
      </c>
      <c r="G16" s="61">
        <v>3</v>
      </c>
      <c r="H16" s="230">
        <v>2.5499999999999998</v>
      </c>
      <c r="I16" s="60">
        <v>0.51</v>
      </c>
      <c r="K16" s="55"/>
      <c r="L16" s="55"/>
      <c r="M16" s="55"/>
      <c r="N16" s="55"/>
      <c r="O16" s="55"/>
      <c r="P16" s="55"/>
      <c r="Q16" s="55"/>
      <c r="R16" s="55"/>
    </row>
    <row r="17" spans="1:18" x14ac:dyDescent="0.3">
      <c r="A17" s="55"/>
      <c r="B17" s="61" t="s">
        <v>157</v>
      </c>
      <c r="C17" s="62" t="s">
        <v>794</v>
      </c>
      <c r="D17" s="61">
        <v>3</v>
      </c>
      <c r="E17" s="61">
        <v>2</v>
      </c>
      <c r="F17" s="61">
        <v>2</v>
      </c>
      <c r="G17" s="61"/>
      <c r="H17" s="230">
        <v>2.61</v>
      </c>
      <c r="I17" s="60">
        <v>0.52</v>
      </c>
      <c r="K17" s="55"/>
      <c r="L17" s="55"/>
      <c r="M17" s="55"/>
      <c r="N17" s="55"/>
      <c r="O17" s="55"/>
      <c r="P17" s="55"/>
      <c r="Q17" s="55"/>
      <c r="R17" s="55"/>
    </row>
    <row r="18" spans="1:18" x14ac:dyDescent="0.3">
      <c r="A18" s="55"/>
      <c r="B18" s="61" t="s">
        <v>158</v>
      </c>
      <c r="C18" s="62" t="s">
        <v>795</v>
      </c>
      <c r="D18" s="61">
        <v>3</v>
      </c>
      <c r="E18" s="61">
        <v>2</v>
      </c>
      <c r="F18" s="61">
        <v>2</v>
      </c>
      <c r="G18" s="61"/>
      <c r="H18" s="230">
        <v>2.56</v>
      </c>
      <c r="I18" s="60">
        <v>0.51</v>
      </c>
      <c r="K18" s="55"/>
      <c r="L18" s="55"/>
      <c r="M18" s="55"/>
      <c r="N18" s="55"/>
      <c r="O18" s="55"/>
      <c r="P18" s="55"/>
      <c r="Q18" s="55"/>
      <c r="R18" s="55"/>
    </row>
    <row r="19" spans="1:18" ht="27.6" x14ac:dyDescent="0.3">
      <c r="A19" s="55"/>
      <c r="B19" s="61" t="s">
        <v>159</v>
      </c>
      <c r="C19" s="234" t="s">
        <v>138</v>
      </c>
      <c r="D19" s="61">
        <v>3</v>
      </c>
      <c r="E19" s="61">
        <v>3</v>
      </c>
      <c r="F19" s="61">
        <v>2</v>
      </c>
      <c r="G19" s="61"/>
      <c r="H19" s="230">
        <v>2.92</v>
      </c>
      <c r="I19" s="60">
        <v>0.57999999999999996</v>
      </c>
      <c r="K19" s="55"/>
      <c r="L19" s="55"/>
      <c r="M19" s="55"/>
      <c r="N19" s="55"/>
      <c r="O19" s="55"/>
      <c r="P19" s="55"/>
      <c r="Q19" s="55"/>
      <c r="R19" s="55"/>
    </row>
    <row r="20" spans="1:18" ht="41.4" x14ac:dyDescent="0.3">
      <c r="A20" s="55"/>
      <c r="B20" s="61" t="s">
        <v>160</v>
      </c>
      <c r="C20" s="234" t="s">
        <v>140</v>
      </c>
      <c r="D20" s="61">
        <v>3</v>
      </c>
      <c r="E20" s="61">
        <v>3</v>
      </c>
      <c r="F20" s="61">
        <v>2</v>
      </c>
      <c r="G20" s="61"/>
      <c r="H20" s="230">
        <v>2.87</v>
      </c>
      <c r="I20" s="60">
        <v>0.56999999999999995</v>
      </c>
      <c r="K20" s="55"/>
      <c r="L20" s="55"/>
      <c r="M20" s="55"/>
      <c r="N20" s="55"/>
      <c r="O20" s="55"/>
      <c r="P20" s="55"/>
      <c r="Q20" s="55"/>
      <c r="R20" s="55"/>
    </row>
    <row r="21" spans="1:18" x14ac:dyDescent="0.3">
      <c r="A21" s="55"/>
      <c r="J21" s="55"/>
      <c r="K21" s="55"/>
      <c r="L21" s="55"/>
      <c r="M21" s="55"/>
      <c r="N21" s="55"/>
      <c r="O21" s="55"/>
      <c r="P21" s="55"/>
      <c r="Q21" s="55"/>
      <c r="R21" s="55"/>
    </row>
    <row r="22" spans="1:18" x14ac:dyDescent="0.3">
      <c r="A22" s="231"/>
      <c r="B22" s="231"/>
      <c r="C22" s="231"/>
      <c r="D22" s="231"/>
      <c r="E22" s="231"/>
      <c r="F22" s="231"/>
      <c r="G22" s="231"/>
      <c r="H22" s="231"/>
      <c r="I22" s="231"/>
      <c r="J22" s="231"/>
      <c r="K22" s="231"/>
      <c r="L22" s="231"/>
      <c r="M22" s="231"/>
      <c r="N22" s="231"/>
      <c r="O22" s="231"/>
      <c r="P22" s="231"/>
      <c r="Q22" s="55"/>
      <c r="R22" s="55"/>
    </row>
    <row r="23" spans="1:18" x14ac:dyDescent="0.3">
      <c r="A23" s="55"/>
      <c r="B23" s="55"/>
      <c r="C23" s="55"/>
      <c r="D23" s="55"/>
      <c r="E23" s="55"/>
      <c r="F23" s="55"/>
      <c r="G23" s="55"/>
      <c r="H23" s="55"/>
      <c r="I23" s="55"/>
      <c r="J23" s="55"/>
      <c r="K23" s="55"/>
      <c r="L23" s="55"/>
      <c r="M23" s="55"/>
      <c r="N23" s="55"/>
      <c r="O23" s="55"/>
      <c r="P23" s="55"/>
      <c r="Q23" s="55"/>
      <c r="R23" s="55"/>
    </row>
    <row r="24" spans="1:18" x14ac:dyDescent="0.3">
      <c r="A24" s="55"/>
      <c r="B24" s="55"/>
      <c r="C24" s="55"/>
      <c r="D24" s="256"/>
      <c r="E24" s="256"/>
      <c r="F24" s="256"/>
      <c r="G24" s="256"/>
      <c r="H24" s="256"/>
      <c r="I24" s="256"/>
      <c r="J24" s="256"/>
      <c r="K24" s="256"/>
      <c r="L24" s="256"/>
      <c r="M24" s="256"/>
      <c r="N24" s="256"/>
      <c r="O24" s="256"/>
      <c r="P24" s="256"/>
      <c r="Q24" s="256"/>
      <c r="R24" s="55"/>
    </row>
    <row r="25" spans="1:18" x14ac:dyDescent="0.3">
      <c r="A25" s="55"/>
      <c r="B25" s="55"/>
      <c r="C25" s="55"/>
      <c r="D25" s="256"/>
      <c r="E25" s="256"/>
      <c r="F25" s="256"/>
      <c r="G25" s="256"/>
      <c r="H25" s="256"/>
      <c r="I25" s="256"/>
      <c r="J25" s="256"/>
      <c r="K25" s="256"/>
      <c r="L25" s="256"/>
      <c r="M25" s="256"/>
      <c r="N25" s="256"/>
      <c r="O25" s="256"/>
      <c r="P25" s="256"/>
      <c r="Q25" s="256"/>
      <c r="R25" s="55"/>
    </row>
    <row r="26" spans="1:18" x14ac:dyDescent="0.3">
      <c r="A26" s="55"/>
      <c r="B26" s="55"/>
      <c r="C26" s="55"/>
      <c r="D26" s="256"/>
      <c r="E26" s="256"/>
      <c r="F26" s="256"/>
      <c r="G26" s="256"/>
      <c r="H26" s="256"/>
      <c r="I26" s="256"/>
      <c r="J26" s="256"/>
      <c r="K26" s="256"/>
      <c r="L26" s="256"/>
      <c r="M26" s="256"/>
      <c r="N26" s="256"/>
      <c r="O26" s="256"/>
      <c r="P26" s="256"/>
      <c r="Q26" s="256"/>
      <c r="R26" s="55"/>
    </row>
    <row r="27" spans="1:18" x14ac:dyDescent="0.3">
      <c r="A27" s="55"/>
      <c r="B27" s="55"/>
      <c r="C27" s="55"/>
      <c r="D27" s="55"/>
      <c r="E27" s="55"/>
      <c r="F27" s="55"/>
      <c r="G27" s="55"/>
      <c r="H27" s="55"/>
      <c r="I27" s="55"/>
      <c r="J27" s="55"/>
      <c r="K27" s="256"/>
      <c r="L27" s="256"/>
      <c r="M27" s="256"/>
      <c r="N27" s="256"/>
      <c r="O27" s="55"/>
      <c r="P27" s="55"/>
      <c r="Q27" s="55"/>
      <c r="R27" s="55"/>
    </row>
    <row r="28" spans="1:18" x14ac:dyDescent="0.3">
      <c r="A28" s="55"/>
      <c r="B28" s="55"/>
      <c r="C28" s="55"/>
      <c r="D28" s="55"/>
      <c r="E28" s="55"/>
      <c r="F28" s="55"/>
      <c r="G28" s="55"/>
      <c r="H28" s="55"/>
      <c r="I28" s="55"/>
      <c r="J28" s="55"/>
      <c r="K28" s="55"/>
      <c r="L28" s="55"/>
      <c r="M28" s="55"/>
      <c r="N28" s="55"/>
      <c r="O28" s="55"/>
      <c r="P28" s="55"/>
      <c r="Q28" s="55"/>
      <c r="R28" s="55"/>
    </row>
    <row r="29" spans="1:18" x14ac:dyDescent="0.3">
      <c r="A29" s="55"/>
      <c r="B29" s="55"/>
      <c r="C29" s="55"/>
      <c r="D29" s="55"/>
      <c r="E29" s="55"/>
      <c r="F29" s="55"/>
      <c r="G29" s="55"/>
      <c r="H29" s="55"/>
      <c r="I29" s="55"/>
      <c r="J29" s="55"/>
      <c r="K29" s="55"/>
      <c r="L29" s="55"/>
      <c r="M29" s="55"/>
      <c r="N29" s="55"/>
      <c r="O29" s="55"/>
      <c r="P29" s="55"/>
      <c r="Q29" s="55"/>
      <c r="R29" s="55"/>
    </row>
    <row r="30" spans="1:18" x14ac:dyDescent="0.3">
      <c r="A30" s="55"/>
      <c r="B30" s="55"/>
      <c r="C30" s="55"/>
      <c r="D30" s="55"/>
      <c r="E30" s="55"/>
      <c r="F30" s="55"/>
      <c r="G30" s="55"/>
      <c r="H30" s="55"/>
      <c r="I30" s="55"/>
      <c r="J30" s="55"/>
      <c r="K30" s="55"/>
      <c r="L30" s="55"/>
      <c r="M30" s="55"/>
      <c r="N30" s="55"/>
      <c r="O30" s="55"/>
      <c r="P30" s="55"/>
      <c r="Q30" s="55"/>
      <c r="R30" s="55"/>
    </row>
    <row r="31" spans="1:18" x14ac:dyDescent="0.3">
      <c r="A31" s="55"/>
      <c r="B31" s="55"/>
      <c r="C31" s="55"/>
      <c r="D31" s="55"/>
      <c r="E31" s="55"/>
      <c r="F31" s="55"/>
      <c r="G31" s="55"/>
      <c r="H31" s="55"/>
      <c r="I31" s="55"/>
      <c r="J31" s="55"/>
      <c r="K31" s="55"/>
      <c r="L31" s="55"/>
      <c r="M31" s="55"/>
      <c r="N31" s="55"/>
      <c r="O31" s="55"/>
      <c r="P31" s="55"/>
      <c r="Q31" s="55"/>
      <c r="R31" s="55"/>
    </row>
    <row r="32" spans="1:18" x14ac:dyDescent="0.3">
      <c r="A32" s="55"/>
      <c r="B32" s="55"/>
      <c r="C32" s="55"/>
      <c r="D32" s="55"/>
      <c r="E32" s="55"/>
      <c r="F32" s="55"/>
      <c r="G32" s="55"/>
      <c r="H32" s="55"/>
      <c r="I32" s="55"/>
      <c r="J32" s="55"/>
      <c r="K32" s="55"/>
      <c r="L32" s="55"/>
      <c r="M32" s="55"/>
      <c r="N32" s="55"/>
      <c r="O32" s="55"/>
      <c r="P32" s="55"/>
      <c r="Q32" s="55"/>
      <c r="R32" s="55"/>
    </row>
    <row r="33" spans="1:18" x14ac:dyDescent="0.3">
      <c r="A33" s="55"/>
      <c r="B33" s="55"/>
      <c r="C33" s="55"/>
      <c r="D33" s="55"/>
      <c r="E33" s="55"/>
      <c r="F33" s="55"/>
      <c r="G33" s="55"/>
      <c r="H33" s="55"/>
      <c r="I33" s="55"/>
      <c r="J33" s="55"/>
      <c r="K33" s="55"/>
      <c r="L33" s="55"/>
      <c r="M33" s="55"/>
      <c r="N33" s="55"/>
      <c r="O33" s="55"/>
      <c r="P33" s="55"/>
      <c r="Q33" s="55"/>
      <c r="R33" s="55"/>
    </row>
    <row r="34" spans="1:18" x14ac:dyDescent="0.3">
      <c r="A34" s="55"/>
      <c r="B34" s="55"/>
      <c r="C34" s="55"/>
      <c r="D34" s="55"/>
      <c r="E34" s="55"/>
      <c r="F34" s="55"/>
      <c r="G34" s="55"/>
      <c r="H34" s="55"/>
      <c r="I34" s="55"/>
      <c r="J34" s="55"/>
      <c r="K34" s="55"/>
      <c r="L34" s="55"/>
      <c r="M34" s="55"/>
      <c r="N34" s="55"/>
      <c r="O34" s="55"/>
      <c r="P34" s="55"/>
      <c r="Q34" s="55"/>
      <c r="R34" s="55"/>
    </row>
    <row r="35" spans="1:18" x14ac:dyDescent="0.3">
      <c r="A35" s="55"/>
      <c r="B35" s="55"/>
      <c r="C35" s="55"/>
      <c r="D35" s="55"/>
      <c r="E35" s="55"/>
      <c r="F35" s="55"/>
      <c r="G35" s="55"/>
      <c r="H35" s="55"/>
      <c r="I35" s="55"/>
      <c r="J35" s="55"/>
      <c r="K35" s="55"/>
      <c r="L35" s="55"/>
      <c r="M35" s="55"/>
      <c r="N35" s="55"/>
      <c r="O35" s="55"/>
      <c r="P35" s="55"/>
      <c r="Q35" s="55"/>
      <c r="R35" s="55"/>
    </row>
    <row r="36" spans="1:18" x14ac:dyDescent="0.3">
      <c r="A36" s="55"/>
      <c r="B36" s="55"/>
      <c r="C36" s="55"/>
      <c r="D36" s="55"/>
      <c r="E36" s="55"/>
      <c r="F36" s="55"/>
      <c r="G36" s="55"/>
      <c r="H36" s="55"/>
      <c r="I36" s="55"/>
      <c r="J36" s="55"/>
      <c r="K36" s="55"/>
      <c r="L36" s="55"/>
      <c r="M36" s="55"/>
      <c r="N36" s="55"/>
      <c r="O36" s="55"/>
      <c r="P36" s="55"/>
      <c r="Q36" s="55"/>
      <c r="R36" s="55"/>
    </row>
    <row r="37" spans="1:18" x14ac:dyDescent="0.3">
      <c r="A37" s="55"/>
      <c r="B37" s="55"/>
      <c r="C37" s="55"/>
      <c r="D37" s="55"/>
      <c r="E37" s="55"/>
      <c r="F37" s="55"/>
      <c r="G37" s="55"/>
      <c r="H37" s="55"/>
      <c r="I37" s="55"/>
      <c r="J37" s="55"/>
      <c r="K37" s="55"/>
      <c r="L37" s="55"/>
      <c r="M37" s="55"/>
      <c r="N37" s="55"/>
      <c r="O37" s="55"/>
      <c r="P37" s="55"/>
      <c r="Q37" s="55"/>
      <c r="R37" s="55"/>
    </row>
    <row r="38" spans="1:18" x14ac:dyDescent="0.3">
      <c r="A38" s="55"/>
      <c r="B38" s="55"/>
      <c r="C38" s="55"/>
      <c r="D38" s="55"/>
      <c r="E38" s="55"/>
      <c r="F38" s="55"/>
      <c r="G38" s="55"/>
      <c r="H38" s="55"/>
      <c r="I38" s="55"/>
      <c r="J38" s="55"/>
      <c r="K38" s="55"/>
      <c r="L38" s="55"/>
      <c r="M38" s="55"/>
      <c r="N38" s="55"/>
      <c r="O38" s="55"/>
      <c r="P38" s="55"/>
      <c r="Q38" s="55"/>
      <c r="R38" s="55"/>
    </row>
    <row r="39" spans="1:18" x14ac:dyDescent="0.3">
      <c r="A39" s="55"/>
      <c r="B39" s="55"/>
      <c r="C39" s="55"/>
      <c r="D39" s="55"/>
      <c r="E39" s="55"/>
      <c r="F39" s="55"/>
      <c r="G39" s="55"/>
      <c r="H39" s="55"/>
      <c r="I39" s="55"/>
      <c r="J39" s="55"/>
      <c r="K39" s="55"/>
      <c r="L39" s="55"/>
      <c r="M39" s="55"/>
      <c r="N39" s="55"/>
      <c r="O39" s="55"/>
      <c r="P39" s="55"/>
      <c r="Q39" s="55"/>
      <c r="R39" s="55"/>
    </row>
    <row r="40" spans="1:18" x14ac:dyDescent="0.3">
      <c r="A40" s="55"/>
      <c r="B40" s="55"/>
      <c r="C40" s="55"/>
      <c r="D40" s="55"/>
      <c r="E40" s="55"/>
      <c r="F40" s="55"/>
      <c r="G40" s="55"/>
      <c r="H40" s="55"/>
      <c r="I40" s="55"/>
      <c r="J40" s="55"/>
      <c r="K40" s="55"/>
      <c r="L40" s="55"/>
      <c r="M40" s="55"/>
      <c r="N40" s="55"/>
      <c r="O40" s="55"/>
      <c r="P40" s="55"/>
      <c r="Q40" s="55"/>
      <c r="R40" s="55"/>
    </row>
  </sheetData>
  <mergeCells count="1">
    <mergeCell ref="B4:I4"/>
  </mergeCells>
  <pageMargins left="0.7" right="0.7" top="0.75" bottom="0.75" header="0.3" footer="0.3"/>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4:G22"/>
  <sheetViews>
    <sheetView zoomScaleNormal="100" workbookViewId="0">
      <selection activeCell="B4" sqref="B4:H4"/>
    </sheetView>
  </sheetViews>
  <sheetFormatPr defaultRowHeight="14.4" x14ac:dyDescent="0.3"/>
  <sheetData>
    <row r="4" spans="2:7" ht="17.399999999999999" x14ac:dyDescent="0.3">
      <c r="B4" s="253" t="s">
        <v>805</v>
      </c>
      <c r="C4" s="253"/>
    </row>
    <row r="5" spans="2:7" ht="17.399999999999999" x14ac:dyDescent="0.3">
      <c r="C5" s="252"/>
      <c r="D5" s="252"/>
      <c r="E5" s="252"/>
      <c r="F5" s="252"/>
      <c r="G5" s="252"/>
    </row>
    <row r="6" spans="2:7" ht="15" thickBot="1" x14ac:dyDescent="0.35"/>
    <row r="7" spans="2:7" x14ac:dyDescent="0.3">
      <c r="C7" s="468" t="s">
        <v>778</v>
      </c>
      <c r="D7" s="470" t="s">
        <v>714</v>
      </c>
      <c r="E7" s="471"/>
      <c r="F7" s="471"/>
      <c r="G7" s="472"/>
    </row>
    <row r="8" spans="2:7" ht="55.2" x14ac:dyDescent="0.3">
      <c r="C8" s="469"/>
      <c r="D8" s="238" t="s">
        <v>801</v>
      </c>
      <c r="E8" s="235" t="s">
        <v>802</v>
      </c>
      <c r="F8" s="235" t="s">
        <v>799</v>
      </c>
      <c r="G8" s="239" t="s">
        <v>803</v>
      </c>
    </row>
    <row r="9" spans="2:7" ht="17.399999999999999" x14ac:dyDescent="0.3">
      <c r="C9" s="254" t="s">
        <v>147</v>
      </c>
      <c r="D9" s="243">
        <v>1.77</v>
      </c>
      <c r="E9" s="142">
        <v>1.4160000000000001</v>
      </c>
      <c r="F9" s="61">
        <v>0.53</v>
      </c>
      <c r="G9" s="250">
        <v>1.9460000000000002</v>
      </c>
    </row>
    <row r="10" spans="2:7" ht="17.399999999999999" x14ac:dyDescent="0.3">
      <c r="C10" s="254" t="s">
        <v>148</v>
      </c>
      <c r="D10" s="243">
        <v>1.7</v>
      </c>
      <c r="E10" s="142">
        <v>1.36</v>
      </c>
      <c r="F10" s="61">
        <v>0.55000000000000004</v>
      </c>
      <c r="G10" s="250">
        <v>1.9100000000000001</v>
      </c>
    </row>
    <row r="11" spans="2:7" ht="17.399999999999999" x14ac:dyDescent="0.3">
      <c r="C11" s="254" t="s">
        <v>149</v>
      </c>
      <c r="D11" s="243">
        <v>1.46</v>
      </c>
      <c r="E11" s="142">
        <v>1.1679999999999999</v>
      </c>
      <c r="F11" s="61">
        <v>0.32</v>
      </c>
      <c r="G11" s="250">
        <v>1.488</v>
      </c>
    </row>
    <row r="12" spans="2:7" ht="17.399999999999999" x14ac:dyDescent="0.3">
      <c r="C12" s="254" t="s">
        <v>150</v>
      </c>
      <c r="D12" s="243">
        <v>1.84</v>
      </c>
      <c r="E12" s="142">
        <v>1.48</v>
      </c>
      <c r="F12" s="61">
        <v>0.49</v>
      </c>
      <c r="G12" s="250">
        <v>1.97</v>
      </c>
    </row>
    <row r="13" spans="2:7" ht="17.399999999999999" x14ac:dyDescent="0.3">
      <c r="C13" s="254" t="s">
        <v>151</v>
      </c>
      <c r="D13" s="243">
        <v>1.92</v>
      </c>
      <c r="E13" s="142">
        <v>1.536</v>
      </c>
      <c r="F13" s="61">
        <v>0.51</v>
      </c>
      <c r="G13" s="250">
        <v>2.0460000000000003</v>
      </c>
    </row>
    <row r="14" spans="2:7" ht="17.399999999999999" x14ac:dyDescent="0.3">
      <c r="C14" s="254" t="s">
        <v>152</v>
      </c>
      <c r="D14" s="243">
        <v>1.44</v>
      </c>
      <c r="E14" s="142">
        <v>1.1519999999999999</v>
      </c>
      <c r="F14" s="61">
        <v>0.39</v>
      </c>
      <c r="G14" s="250">
        <v>1.5419999999999998</v>
      </c>
    </row>
    <row r="15" spans="2:7" ht="17.399999999999999" x14ac:dyDescent="0.3">
      <c r="C15" s="254" t="s">
        <v>153</v>
      </c>
      <c r="D15" s="243">
        <v>1.43</v>
      </c>
      <c r="E15" s="142">
        <v>1.1439999999999999</v>
      </c>
      <c r="F15" s="61">
        <v>0.45</v>
      </c>
      <c r="G15" s="250">
        <v>1.5939999999999999</v>
      </c>
    </row>
    <row r="16" spans="2:7" ht="17.399999999999999" x14ac:dyDescent="0.3">
      <c r="C16" s="254" t="s">
        <v>154</v>
      </c>
      <c r="D16" s="243">
        <v>1.74</v>
      </c>
      <c r="E16" s="142">
        <v>1.3920000000000001</v>
      </c>
      <c r="F16" s="61">
        <v>0.34</v>
      </c>
      <c r="G16" s="250">
        <v>1.7320000000000002</v>
      </c>
    </row>
    <row r="17" spans="3:7" ht="17.399999999999999" x14ac:dyDescent="0.3">
      <c r="C17" s="254" t="s">
        <v>155</v>
      </c>
      <c r="D17" s="243">
        <v>1.74</v>
      </c>
      <c r="E17" s="142">
        <v>1.3920000000000001</v>
      </c>
      <c r="F17" s="61">
        <v>0.35</v>
      </c>
      <c r="G17" s="250">
        <v>1.742</v>
      </c>
    </row>
    <row r="18" spans="3:7" ht="17.399999999999999" x14ac:dyDescent="0.3">
      <c r="C18" s="254" t="s">
        <v>156</v>
      </c>
      <c r="D18" s="243">
        <v>2.0499999999999998</v>
      </c>
      <c r="E18" s="142">
        <v>1.64</v>
      </c>
      <c r="F18" s="61">
        <v>0.51</v>
      </c>
      <c r="G18" s="250">
        <v>2.15</v>
      </c>
    </row>
    <row r="19" spans="3:7" ht="17.399999999999999" x14ac:dyDescent="0.3">
      <c r="C19" s="254" t="s">
        <v>157</v>
      </c>
      <c r="D19" s="243">
        <v>1.64</v>
      </c>
      <c r="E19" s="142">
        <v>1.3120000000000001</v>
      </c>
      <c r="F19" s="61">
        <v>0.52</v>
      </c>
      <c r="G19" s="250">
        <v>1.8320000000000001</v>
      </c>
    </row>
    <row r="20" spans="3:7" ht="17.399999999999999" x14ac:dyDescent="0.3">
      <c r="C20" s="254" t="s">
        <v>158</v>
      </c>
      <c r="D20" s="243">
        <v>1.65</v>
      </c>
      <c r="E20" s="142">
        <v>1.32</v>
      </c>
      <c r="F20" s="61">
        <v>0.51</v>
      </c>
      <c r="G20" s="250">
        <v>1.83</v>
      </c>
    </row>
    <row r="21" spans="3:7" ht="17.399999999999999" x14ac:dyDescent="0.3">
      <c r="C21" s="254" t="s">
        <v>159</v>
      </c>
      <c r="D21" s="248">
        <v>1.79</v>
      </c>
      <c r="E21" s="142">
        <v>1.44</v>
      </c>
      <c r="F21" s="61">
        <v>0.57999999999999996</v>
      </c>
      <c r="G21" s="250">
        <v>2.02</v>
      </c>
    </row>
    <row r="22" spans="3:7" ht="18" thickBot="1" x14ac:dyDescent="0.35">
      <c r="C22" s="255" t="s">
        <v>160</v>
      </c>
      <c r="D22" s="249">
        <v>1.83</v>
      </c>
      <c r="E22" s="245">
        <v>1.47</v>
      </c>
      <c r="F22" s="240">
        <v>0.56999999999999995</v>
      </c>
      <c r="G22" s="251">
        <v>2.04</v>
      </c>
    </row>
  </sheetData>
  <mergeCells count="2">
    <mergeCell ref="C7:C8"/>
    <mergeCell ref="D7:G7"/>
  </mergeCells>
  <pageMargins left="0.7" right="0.7" top="0.75" bottom="0.75" header="0.3" footer="0.3"/>
  <pageSetup paperSize="9" scale="11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2:Q85"/>
  <sheetViews>
    <sheetView zoomScaleNormal="100" workbookViewId="0">
      <selection activeCell="V24" sqref="V24"/>
    </sheetView>
  </sheetViews>
  <sheetFormatPr defaultRowHeight="14.4" x14ac:dyDescent="0.3"/>
  <cols>
    <col min="3" max="3" width="12.44140625" style="57" customWidth="1"/>
    <col min="4" max="17" width="8.6640625" style="57"/>
  </cols>
  <sheetData>
    <row r="2" spans="3:17" ht="22.8" x14ac:dyDescent="0.4">
      <c r="G2" s="261"/>
      <c r="H2" s="473" t="s">
        <v>775</v>
      </c>
      <c r="I2" s="473"/>
      <c r="J2" s="473"/>
      <c r="K2" s="473"/>
      <c r="L2" s="473"/>
      <c r="M2" s="473"/>
      <c r="N2" s="473"/>
      <c r="O2" s="473"/>
    </row>
    <row r="5" spans="3:17" x14ac:dyDescent="0.3">
      <c r="C5" s="465" t="s">
        <v>617</v>
      </c>
      <c r="D5" s="462" t="s">
        <v>715</v>
      </c>
      <c r="E5" s="463"/>
      <c r="F5" s="463"/>
      <c r="G5" s="463"/>
      <c r="H5" s="463"/>
      <c r="I5" s="463"/>
      <c r="J5" s="463"/>
      <c r="K5" s="463"/>
      <c r="L5" s="463"/>
      <c r="M5" s="463"/>
      <c r="N5" s="463"/>
      <c r="O5" s="463"/>
      <c r="P5" s="463"/>
      <c r="Q5" s="464"/>
    </row>
    <row r="6" spans="3:17" x14ac:dyDescent="0.3">
      <c r="C6" s="466"/>
      <c r="D6" s="230" t="s">
        <v>147</v>
      </c>
      <c r="E6" s="230" t="s">
        <v>148</v>
      </c>
      <c r="F6" s="230" t="s">
        <v>149</v>
      </c>
      <c r="G6" s="230" t="s">
        <v>150</v>
      </c>
      <c r="H6" s="230" t="s">
        <v>151</v>
      </c>
      <c r="I6" s="230" t="s">
        <v>152</v>
      </c>
      <c r="J6" s="230" t="s">
        <v>153</v>
      </c>
      <c r="K6" s="230" t="s">
        <v>154</v>
      </c>
      <c r="L6" s="230" t="s">
        <v>155</v>
      </c>
      <c r="M6" s="230" t="s">
        <v>156</v>
      </c>
      <c r="N6" s="230" t="s">
        <v>157</v>
      </c>
      <c r="O6" s="230" t="s">
        <v>716</v>
      </c>
      <c r="P6" s="230" t="s">
        <v>159</v>
      </c>
      <c r="Q6" s="230" t="s">
        <v>160</v>
      </c>
    </row>
    <row r="7" spans="3:17" x14ac:dyDescent="0.3">
      <c r="C7" s="230" t="s">
        <v>618</v>
      </c>
      <c r="D7" s="142" t="s">
        <v>51</v>
      </c>
      <c r="E7" s="142" t="s">
        <v>51</v>
      </c>
      <c r="F7" s="142" t="s">
        <v>51</v>
      </c>
      <c r="G7" s="142" t="s">
        <v>51</v>
      </c>
      <c r="H7" s="142" t="s">
        <v>51</v>
      </c>
      <c r="I7" s="142">
        <v>1</v>
      </c>
      <c r="J7" s="142" t="s">
        <v>51</v>
      </c>
      <c r="K7" s="142" t="s">
        <v>51</v>
      </c>
      <c r="L7" s="142">
        <v>1.5</v>
      </c>
      <c r="M7" s="142">
        <v>1.33</v>
      </c>
      <c r="N7" s="142" t="s">
        <v>51</v>
      </c>
      <c r="O7" s="142" t="s">
        <v>51</v>
      </c>
      <c r="P7" s="142" t="s">
        <v>51</v>
      </c>
      <c r="Q7" s="142" t="s">
        <v>51</v>
      </c>
    </row>
    <row r="8" spans="3:17" x14ac:dyDescent="0.3">
      <c r="C8" s="230" t="s">
        <v>619</v>
      </c>
      <c r="D8" s="142">
        <v>3</v>
      </c>
      <c r="E8" s="142">
        <v>2</v>
      </c>
      <c r="F8" s="142" t="s">
        <v>51</v>
      </c>
      <c r="G8" s="142" t="s">
        <v>51</v>
      </c>
      <c r="H8" s="142">
        <v>2</v>
      </c>
      <c r="I8" s="142" t="s">
        <v>51</v>
      </c>
      <c r="J8" s="142" t="s">
        <v>51</v>
      </c>
      <c r="K8" s="142" t="s">
        <v>51</v>
      </c>
      <c r="L8" s="142" t="s">
        <v>51</v>
      </c>
      <c r="M8" s="142" t="s">
        <v>51</v>
      </c>
      <c r="N8" s="142">
        <v>2</v>
      </c>
      <c r="O8" s="142">
        <v>2</v>
      </c>
      <c r="P8" s="142" t="s">
        <v>51</v>
      </c>
      <c r="Q8" s="142">
        <v>1</v>
      </c>
    </row>
    <row r="9" spans="3:17" x14ac:dyDescent="0.3">
      <c r="C9" s="230" t="s">
        <v>620</v>
      </c>
      <c r="D9" s="142">
        <v>3</v>
      </c>
      <c r="E9" s="142">
        <v>2</v>
      </c>
      <c r="F9" s="142" t="s">
        <v>51</v>
      </c>
      <c r="G9" s="142" t="s">
        <v>51</v>
      </c>
      <c r="H9" s="142">
        <v>2</v>
      </c>
      <c r="I9" s="142" t="s">
        <v>51</v>
      </c>
      <c r="J9" s="142" t="s">
        <v>51</v>
      </c>
      <c r="K9" s="142" t="s">
        <v>51</v>
      </c>
      <c r="L9" s="142" t="s">
        <v>51</v>
      </c>
      <c r="M9" s="142" t="s">
        <v>51</v>
      </c>
      <c r="N9" s="142">
        <v>2</v>
      </c>
      <c r="O9" s="142">
        <v>2</v>
      </c>
      <c r="P9" s="142" t="s">
        <v>51</v>
      </c>
      <c r="Q9" s="142">
        <v>1</v>
      </c>
    </row>
    <row r="10" spans="3:17" x14ac:dyDescent="0.3">
      <c r="C10" s="230" t="s">
        <v>621</v>
      </c>
      <c r="D10" s="142">
        <v>2</v>
      </c>
      <c r="E10" s="142">
        <v>1.1133333333333333</v>
      </c>
      <c r="F10" s="142">
        <v>0.66666666666666663</v>
      </c>
      <c r="G10" s="142">
        <v>0.88666666666666671</v>
      </c>
      <c r="H10" s="142" t="s">
        <v>51</v>
      </c>
      <c r="I10" s="142" t="s">
        <v>51</v>
      </c>
      <c r="J10" s="142" t="s">
        <v>51</v>
      </c>
      <c r="K10" s="142" t="s">
        <v>51</v>
      </c>
      <c r="L10" s="142" t="s">
        <v>51</v>
      </c>
      <c r="M10" s="142" t="s">
        <v>51</v>
      </c>
      <c r="N10" s="142" t="s">
        <v>51</v>
      </c>
      <c r="O10" s="142" t="s">
        <v>51</v>
      </c>
      <c r="P10" s="142" t="s">
        <v>51</v>
      </c>
      <c r="Q10" s="142" t="s">
        <v>51</v>
      </c>
    </row>
    <row r="11" spans="3:17" x14ac:dyDescent="0.3">
      <c r="C11" s="230" t="s">
        <v>622</v>
      </c>
      <c r="D11" s="142" t="s">
        <v>51</v>
      </c>
      <c r="E11" s="142" t="s">
        <v>51</v>
      </c>
      <c r="F11" s="142">
        <v>1</v>
      </c>
      <c r="G11" s="142" t="s">
        <v>51</v>
      </c>
      <c r="H11" s="142" t="s">
        <v>51</v>
      </c>
      <c r="I11" s="142">
        <v>1.17</v>
      </c>
      <c r="J11" s="142">
        <v>1.5</v>
      </c>
      <c r="K11" s="142">
        <v>3</v>
      </c>
      <c r="L11" s="142">
        <v>2</v>
      </c>
      <c r="M11" s="142" t="s">
        <v>51</v>
      </c>
      <c r="N11" s="142">
        <v>1</v>
      </c>
      <c r="O11" s="142">
        <v>1</v>
      </c>
      <c r="P11" s="142" t="s">
        <v>51</v>
      </c>
      <c r="Q11" s="142" t="s">
        <v>51</v>
      </c>
    </row>
    <row r="12" spans="3:17" x14ac:dyDescent="0.3">
      <c r="C12" s="230" t="s">
        <v>623</v>
      </c>
      <c r="D12" s="142">
        <v>2</v>
      </c>
      <c r="E12" s="142">
        <v>1</v>
      </c>
      <c r="F12" s="142">
        <v>1.5</v>
      </c>
      <c r="G12" s="142" t="s">
        <v>51</v>
      </c>
      <c r="H12" s="142" t="s">
        <v>51</v>
      </c>
      <c r="I12" s="142" t="s">
        <v>51</v>
      </c>
      <c r="J12" s="142" t="s">
        <v>51</v>
      </c>
      <c r="K12" s="142" t="s">
        <v>51</v>
      </c>
      <c r="L12" s="142" t="s">
        <v>51</v>
      </c>
      <c r="M12" s="142" t="s">
        <v>51</v>
      </c>
      <c r="N12" s="142" t="s">
        <v>51</v>
      </c>
      <c r="O12" s="142" t="s">
        <v>51</v>
      </c>
      <c r="P12" s="142" t="s">
        <v>51</v>
      </c>
      <c r="Q12" s="142" t="s">
        <v>51</v>
      </c>
    </row>
    <row r="13" spans="3:17" x14ac:dyDescent="0.3">
      <c r="C13" s="230" t="s">
        <v>624</v>
      </c>
      <c r="D13" s="142" t="s">
        <v>51</v>
      </c>
      <c r="E13" s="142" t="s">
        <v>51</v>
      </c>
      <c r="F13" s="142" t="s">
        <v>51</v>
      </c>
      <c r="G13" s="142" t="s">
        <v>51</v>
      </c>
      <c r="H13" s="142" t="s">
        <v>51</v>
      </c>
      <c r="I13" s="142" t="s">
        <v>51</v>
      </c>
      <c r="J13" s="142" t="s">
        <v>51</v>
      </c>
      <c r="K13" s="142" t="s">
        <v>51</v>
      </c>
      <c r="L13" s="142" t="s">
        <v>51</v>
      </c>
      <c r="M13" s="142">
        <v>2.2000000000000002</v>
      </c>
      <c r="N13" s="142" t="s">
        <v>51</v>
      </c>
      <c r="O13" s="142" t="s">
        <v>51</v>
      </c>
      <c r="P13" s="142" t="s">
        <v>51</v>
      </c>
      <c r="Q13" s="142" t="s">
        <v>51</v>
      </c>
    </row>
    <row r="14" spans="3:17" x14ac:dyDescent="0.3">
      <c r="C14" s="230" t="s">
        <v>625</v>
      </c>
      <c r="D14" s="142">
        <v>1.8</v>
      </c>
      <c r="E14" s="142">
        <v>1</v>
      </c>
      <c r="F14" s="142">
        <v>1</v>
      </c>
      <c r="G14" s="142">
        <v>1</v>
      </c>
      <c r="H14" s="142" t="s">
        <v>51</v>
      </c>
      <c r="I14" s="142" t="s">
        <v>51</v>
      </c>
      <c r="J14" s="142" t="s">
        <v>51</v>
      </c>
      <c r="K14" s="142" t="s">
        <v>51</v>
      </c>
      <c r="L14" s="142" t="s">
        <v>51</v>
      </c>
      <c r="M14" s="142" t="s">
        <v>51</v>
      </c>
      <c r="N14" s="142" t="s">
        <v>51</v>
      </c>
      <c r="O14" s="142" t="s">
        <v>51</v>
      </c>
      <c r="P14" s="142" t="s">
        <v>51</v>
      </c>
      <c r="Q14" s="142" t="s">
        <v>51</v>
      </c>
    </row>
    <row r="15" spans="3:17" x14ac:dyDescent="0.3">
      <c r="C15" s="230" t="s">
        <v>626</v>
      </c>
      <c r="D15" s="142">
        <v>1</v>
      </c>
      <c r="E15" s="142">
        <v>1</v>
      </c>
      <c r="F15" s="142">
        <v>1</v>
      </c>
      <c r="G15" s="142">
        <v>1</v>
      </c>
      <c r="H15" s="142">
        <v>2</v>
      </c>
      <c r="I15" s="142" t="s">
        <v>51</v>
      </c>
      <c r="J15" s="142" t="s">
        <v>51</v>
      </c>
      <c r="K15" s="142" t="s">
        <v>51</v>
      </c>
      <c r="L15" s="142" t="s">
        <v>51</v>
      </c>
      <c r="M15" s="142" t="s">
        <v>51</v>
      </c>
      <c r="N15" s="142" t="s">
        <v>51</v>
      </c>
      <c r="O15" s="142" t="s">
        <v>51</v>
      </c>
      <c r="P15" s="142" t="s">
        <v>51</v>
      </c>
      <c r="Q15" s="142" t="s">
        <v>51</v>
      </c>
    </row>
    <row r="16" spans="3:17" x14ac:dyDescent="0.3">
      <c r="C16" s="230" t="s">
        <v>627</v>
      </c>
      <c r="D16" s="142" t="s">
        <v>51</v>
      </c>
      <c r="E16" s="142" t="s">
        <v>51</v>
      </c>
      <c r="F16" s="142" t="s">
        <v>51</v>
      </c>
      <c r="G16" s="142" t="s">
        <v>51</v>
      </c>
      <c r="H16" s="142" t="s">
        <v>51</v>
      </c>
      <c r="I16" s="142">
        <v>2.5</v>
      </c>
      <c r="J16" s="142" t="s">
        <v>51</v>
      </c>
      <c r="K16" s="142" t="s">
        <v>51</v>
      </c>
      <c r="L16" s="142">
        <v>1.5</v>
      </c>
      <c r="M16" s="142">
        <v>1.67</v>
      </c>
      <c r="N16" s="142" t="s">
        <v>51</v>
      </c>
      <c r="O16" s="142" t="s">
        <v>51</v>
      </c>
      <c r="P16" s="142" t="s">
        <v>51</v>
      </c>
      <c r="Q16" s="142" t="s">
        <v>51</v>
      </c>
    </row>
    <row r="17" spans="3:17" x14ac:dyDescent="0.3">
      <c r="C17" s="230" t="s">
        <v>628</v>
      </c>
      <c r="D17" s="142">
        <v>3</v>
      </c>
      <c r="E17" s="142">
        <v>2</v>
      </c>
      <c r="F17" s="142" t="s">
        <v>51</v>
      </c>
      <c r="G17" s="142" t="s">
        <v>51</v>
      </c>
      <c r="H17" s="142">
        <v>2</v>
      </c>
      <c r="I17" s="142" t="s">
        <v>51</v>
      </c>
      <c r="J17" s="142" t="s">
        <v>51</v>
      </c>
      <c r="K17" s="142" t="s">
        <v>51</v>
      </c>
      <c r="L17" s="142" t="s">
        <v>51</v>
      </c>
      <c r="M17" s="142" t="s">
        <v>51</v>
      </c>
      <c r="N17" s="142">
        <v>2</v>
      </c>
      <c r="O17" s="142">
        <v>2</v>
      </c>
      <c r="P17" s="142" t="s">
        <v>51</v>
      </c>
      <c r="Q17" s="142">
        <v>1</v>
      </c>
    </row>
    <row r="18" spans="3:17" x14ac:dyDescent="0.3">
      <c r="C18" s="230" t="s">
        <v>629</v>
      </c>
      <c r="D18" s="142">
        <v>1.415</v>
      </c>
      <c r="E18" s="142">
        <v>0.94333333333333336</v>
      </c>
      <c r="F18" s="142">
        <v>0.94333333333333336</v>
      </c>
      <c r="G18" s="142" t="s">
        <v>51</v>
      </c>
      <c r="H18" s="142" t="s">
        <v>51</v>
      </c>
      <c r="I18" s="142">
        <v>1.2546333333333335</v>
      </c>
      <c r="J18" s="142">
        <v>1.2546333333333335</v>
      </c>
      <c r="K18" s="142">
        <v>0.94333333333333336</v>
      </c>
      <c r="L18" s="142" t="s">
        <v>51</v>
      </c>
      <c r="M18" s="142" t="s">
        <v>51</v>
      </c>
      <c r="N18" s="142" t="s">
        <v>51</v>
      </c>
      <c r="O18" s="142" t="s">
        <v>51</v>
      </c>
      <c r="P18" s="142" t="s">
        <v>51</v>
      </c>
      <c r="Q18" s="142" t="s">
        <v>51</v>
      </c>
    </row>
    <row r="19" spans="3:17" x14ac:dyDescent="0.3">
      <c r="C19" s="230" t="s">
        <v>630</v>
      </c>
      <c r="D19" s="142">
        <v>3</v>
      </c>
      <c r="E19" s="142">
        <v>2</v>
      </c>
      <c r="F19" s="142">
        <v>1</v>
      </c>
      <c r="G19" s="142" t="s">
        <v>51</v>
      </c>
      <c r="H19" s="142" t="s">
        <v>51</v>
      </c>
      <c r="I19" s="142" t="s">
        <v>51</v>
      </c>
      <c r="J19" s="142" t="s">
        <v>51</v>
      </c>
      <c r="K19" s="142" t="s">
        <v>51</v>
      </c>
      <c r="L19" s="142" t="s">
        <v>51</v>
      </c>
      <c r="M19" s="142" t="s">
        <v>51</v>
      </c>
      <c r="N19" s="142" t="s">
        <v>51</v>
      </c>
      <c r="O19" s="142" t="s">
        <v>51</v>
      </c>
      <c r="P19" s="142" t="s">
        <v>51</v>
      </c>
      <c r="Q19" s="142" t="s">
        <v>51</v>
      </c>
    </row>
    <row r="20" spans="3:17" x14ac:dyDescent="0.3">
      <c r="C20" s="230" t="s">
        <v>631</v>
      </c>
      <c r="D20" s="142">
        <v>1.3999999999999997</v>
      </c>
      <c r="E20" s="142">
        <v>1.67</v>
      </c>
      <c r="F20" s="142">
        <v>1</v>
      </c>
      <c r="G20" s="142" t="s">
        <v>51</v>
      </c>
      <c r="H20" s="142" t="s">
        <v>51</v>
      </c>
      <c r="I20" s="142" t="s">
        <v>51</v>
      </c>
      <c r="J20" s="142" t="s">
        <v>51</v>
      </c>
      <c r="K20" s="142" t="s">
        <v>51</v>
      </c>
      <c r="L20" s="142" t="s">
        <v>51</v>
      </c>
      <c r="M20" s="142" t="s">
        <v>51</v>
      </c>
      <c r="N20" s="142" t="s">
        <v>51</v>
      </c>
      <c r="O20" s="142">
        <v>1.5</v>
      </c>
      <c r="P20" s="142" t="s">
        <v>51</v>
      </c>
      <c r="Q20" s="142">
        <v>1.5</v>
      </c>
    </row>
    <row r="21" spans="3:17" x14ac:dyDescent="0.3">
      <c r="C21" s="230" t="s">
        <v>632</v>
      </c>
      <c r="D21" s="142">
        <v>3</v>
      </c>
      <c r="E21" s="142">
        <v>1.67</v>
      </c>
      <c r="F21" s="142">
        <v>1.33</v>
      </c>
      <c r="G21" s="142" t="s">
        <v>51</v>
      </c>
      <c r="H21" s="142" t="s">
        <v>51</v>
      </c>
      <c r="I21" s="142" t="s">
        <v>51</v>
      </c>
      <c r="J21" s="142" t="s">
        <v>51</v>
      </c>
      <c r="K21" s="142" t="s">
        <v>51</v>
      </c>
      <c r="L21" s="142" t="s">
        <v>51</v>
      </c>
      <c r="M21" s="142" t="s">
        <v>51</v>
      </c>
      <c r="N21" s="142" t="s">
        <v>51</v>
      </c>
      <c r="O21" s="142">
        <v>2</v>
      </c>
      <c r="P21" s="142">
        <v>1</v>
      </c>
      <c r="Q21" s="142">
        <v>1.67</v>
      </c>
    </row>
    <row r="22" spans="3:17" x14ac:dyDescent="0.3">
      <c r="C22" s="230" t="s">
        <v>633</v>
      </c>
      <c r="D22" s="142">
        <v>1</v>
      </c>
      <c r="E22" s="142">
        <v>1</v>
      </c>
      <c r="F22" s="142">
        <v>1</v>
      </c>
      <c r="G22" s="142">
        <v>1.33</v>
      </c>
      <c r="H22" s="142">
        <v>1</v>
      </c>
      <c r="I22" s="142">
        <v>1</v>
      </c>
      <c r="J22" s="142">
        <v>1</v>
      </c>
      <c r="K22" s="142" t="s">
        <v>51</v>
      </c>
      <c r="L22" s="142" t="s">
        <v>51</v>
      </c>
      <c r="M22" s="142" t="s">
        <v>51</v>
      </c>
      <c r="N22" s="142" t="s">
        <v>51</v>
      </c>
      <c r="O22" s="142" t="s">
        <v>51</v>
      </c>
      <c r="P22" s="142" t="s">
        <v>51</v>
      </c>
      <c r="Q22" s="142" t="s">
        <v>51</v>
      </c>
    </row>
    <row r="23" spans="3:17" x14ac:dyDescent="0.3">
      <c r="C23" s="230" t="s">
        <v>634</v>
      </c>
      <c r="D23" s="142" t="s">
        <v>51</v>
      </c>
      <c r="E23" s="142" t="s">
        <v>51</v>
      </c>
      <c r="F23" s="142" t="s">
        <v>51</v>
      </c>
      <c r="G23" s="142" t="s">
        <v>51</v>
      </c>
      <c r="H23" s="142" t="s">
        <v>51</v>
      </c>
      <c r="I23" s="142" t="s">
        <v>51</v>
      </c>
      <c r="J23" s="142" t="s">
        <v>51</v>
      </c>
      <c r="K23" s="142" t="s">
        <v>51</v>
      </c>
      <c r="L23" s="142">
        <v>1</v>
      </c>
      <c r="M23" s="142">
        <v>2.2000000000000002</v>
      </c>
      <c r="N23" s="142" t="s">
        <v>51</v>
      </c>
      <c r="O23" s="142" t="s">
        <v>51</v>
      </c>
      <c r="P23" s="142" t="s">
        <v>51</v>
      </c>
      <c r="Q23" s="142" t="s">
        <v>51</v>
      </c>
    </row>
    <row r="24" spans="3:17" x14ac:dyDescent="0.3">
      <c r="C24" s="230" t="s">
        <v>635</v>
      </c>
      <c r="D24" s="142">
        <v>1</v>
      </c>
      <c r="E24" s="142" t="s">
        <v>51</v>
      </c>
      <c r="F24" s="142" t="s">
        <v>51</v>
      </c>
      <c r="G24" s="142">
        <v>1</v>
      </c>
      <c r="H24" s="142">
        <v>1.8</v>
      </c>
      <c r="I24" s="142" t="s">
        <v>51</v>
      </c>
      <c r="J24" s="142" t="s">
        <v>51</v>
      </c>
      <c r="K24" s="142" t="s">
        <v>51</v>
      </c>
      <c r="L24" s="142" t="s">
        <v>51</v>
      </c>
      <c r="M24" s="142" t="s">
        <v>51</v>
      </c>
      <c r="N24" s="142" t="s">
        <v>51</v>
      </c>
      <c r="O24" s="142" t="s">
        <v>51</v>
      </c>
      <c r="P24" s="142" t="s">
        <v>51</v>
      </c>
      <c r="Q24" s="142">
        <v>1.3999999999999997</v>
      </c>
    </row>
    <row r="25" spans="3:17" x14ac:dyDescent="0.3">
      <c r="C25" s="230" t="s">
        <v>636</v>
      </c>
      <c r="D25" s="142" t="s">
        <v>51</v>
      </c>
      <c r="E25" s="142" t="s">
        <v>51</v>
      </c>
      <c r="F25" s="142" t="s">
        <v>51</v>
      </c>
      <c r="G25" s="142" t="s">
        <v>51</v>
      </c>
      <c r="H25" s="142" t="s">
        <v>51</v>
      </c>
      <c r="I25" s="142" t="s">
        <v>51</v>
      </c>
      <c r="J25" s="142" t="s">
        <v>51</v>
      </c>
      <c r="K25" s="142">
        <v>1</v>
      </c>
      <c r="L25" s="142">
        <v>1.33</v>
      </c>
      <c r="M25" s="142">
        <v>1.25</v>
      </c>
      <c r="N25" s="142">
        <v>1.83</v>
      </c>
      <c r="O25" s="142">
        <v>3</v>
      </c>
      <c r="P25" s="142" t="s">
        <v>51</v>
      </c>
      <c r="Q25" s="142" t="s">
        <v>51</v>
      </c>
    </row>
    <row r="26" spans="3:17" x14ac:dyDescent="0.3">
      <c r="C26" s="230" t="s">
        <v>637</v>
      </c>
      <c r="D26" s="142">
        <v>1.83</v>
      </c>
      <c r="E26" s="142">
        <v>2</v>
      </c>
      <c r="F26" s="142">
        <v>1</v>
      </c>
      <c r="G26" s="142">
        <v>1.3999999999999997</v>
      </c>
      <c r="H26" s="142" t="s">
        <v>51</v>
      </c>
      <c r="I26" s="142" t="s">
        <v>51</v>
      </c>
      <c r="J26" s="142" t="s">
        <v>51</v>
      </c>
      <c r="K26" s="142" t="s">
        <v>51</v>
      </c>
      <c r="L26" s="142" t="s">
        <v>51</v>
      </c>
      <c r="M26" s="142" t="s">
        <v>51</v>
      </c>
      <c r="N26" s="142" t="s">
        <v>51</v>
      </c>
      <c r="O26" s="142">
        <v>1.5</v>
      </c>
      <c r="P26" s="142">
        <v>1.67</v>
      </c>
      <c r="Q26" s="142">
        <v>1</v>
      </c>
    </row>
    <row r="27" spans="3:17" x14ac:dyDescent="0.3">
      <c r="C27" s="230" t="s">
        <v>638</v>
      </c>
      <c r="D27" s="142">
        <v>1.5</v>
      </c>
      <c r="E27" s="142">
        <v>1.67</v>
      </c>
      <c r="F27" s="142">
        <v>1</v>
      </c>
      <c r="G27" s="142">
        <v>1</v>
      </c>
      <c r="H27" s="142">
        <v>1</v>
      </c>
      <c r="I27" s="142" t="s">
        <v>51</v>
      </c>
      <c r="J27" s="142" t="s">
        <v>51</v>
      </c>
      <c r="K27" s="142" t="s">
        <v>51</v>
      </c>
      <c r="L27" s="142" t="s">
        <v>51</v>
      </c>
      <c r="M27" s="142" t="s">
        <v>51</v>
      </c>
      <c r="N27" s="142" t="s">
        <v>51</v>
      </c>
      <c r="O27" s="142" t="s">
        <v>51</v>
      </c>
      <c r="P27" s="142">
        <v>2</v>
      </c>
      <c r="Q27" s="142">
        <v>2</v>
      </c>
    </row>
    <row r="28" spans="3:17" x14ac:dyDescent="0.3">
      <c r="C28" s="230" t="s">
        <v>639</v>
      </c>
      <c r="D28" s="142" t="s">
        <v>51</v>
      </c>
      <c r="E28" s="142" t="s">
        <v>51</v>
      </c>
      <c r="F28" s="142">
        <v>1</v>
      </c>
      <c r="G28" s="142" t="s">
        <v>51</v>
      </c>
      <c r="H28" s="142" t="s">
        <v>51</v>
      </c>
      <c r="I28" s="142">
        <v>1.67</v>
      </c>
      <c r="J28" s="142">
        <v>2.5</v>
      </c>
      <c r="K28" s="142">
        <v>1.83</v>
      </c>
      <c r="L28" s="142" t="s">
        <v>51</v>
      </c>
      <c r="M28" s="142" t="s">
        <v>51</v>
      </c>
      <c r="N28" s="142" t="s">
        <v>51</v>
      </c>
      <c r="O28" s="142" t="s">
        <v>51</v>
      </c>
      <c r="P28" s="142" t="s">
        <v>51</v>
      </c>
      <c r="Q28" s="142" t="s">
        <v>51</v>
      </c>
    </row>
    <row r="29" spans="3:17" x14ac:dyDescent="0.3">
      <c r="C29" s="230" t="s">
        <v>640</v>
      </c>
      <c r="D29" s="142">
        <v>1.3333333333333333</v>
      </c>
      <c r="E29" s="142">
        <v>1.8866666666666667</v>
      </c>
      <c r="F29" s="142">
        <v>1.22</v>
      </c>
      <c r="G29" s="142" t="s">
        <v>51</v>
      </c>
      <c r="H29" s="142">
        <v>1.1133333333333333</v>
      </c>
      <c r="I29" s="142" t="s">
        <v>51</v>
      </c>
      <c r="J29" s="142" t="s">
        <v>51</v>
      </c>
      <c r="K29" s="142" t="s">
        <v>51</v>
      </c>
      <c r="L29" s="142" t="s">
        <v>51</v>
      </c>
      <c r="M29" s="142" t="s">
        <v>51</v>
      </c>
      <c r="N29" s="142" t="s">
        <v>51</v>
      </c>
      <c r="O29" s="142">
        <v>1.5533333333333335</v>
      </c>
      <c r="P29" s="142">
        <v>1.8866666666666667</v>
      </c>
      <c r="Q29" s="142">
        <v>1.3333333333333333</v>
      </c>
    </row>
    <row r="30" spans="3:17" x14ac:dyDescent="0.3">
      <c r="C30" s="230" t="s">
        <v>641</v>
      </c>
      <c r="D30" s="142">
        <v>2</v>
      </c>
      <c r="E30" s="142">
        <v>1.17</v>
      </c>
      <c r="F30" s="142" t="s">
        <v>51</v>
      </c>
      <c r="G30" s="142" t="s">
        <v>51</v>
      </c>
      <c r="H30" s="142" t="s">
        <v>51</v>
      </c>
      <c r="I30" s="142" t="s">
        <v>51</v>
      </c>
      <c r="J30" s="142" t="s">
        <v>51</v>
      </c>
      <c r="K30" s="142" t="s">
        <v>51</v>
      </c>
      <c r="L30" s="142" t="s">
        <v>51</v>
      </c>
      <c r="M30" s="142" t="s">
        <v>51</v>
      </c>
      <c r="N30" s="142" t="s">
        <v>51</v>
      </c>
      <c r="O30" s="142" t="s">
        <v>51</v>
      </c>
      <c r="P30" s="142">
        <v>1</v>
      </c>
      <c r="Q30" s="142">
        <v>2</v>
      </c>
    </row>
    <row r="31" spans="3:17" x14ac:dyDescent="0.3">
      <c r="C31" s="230" t="s">
        <v>642</v>
      </c>
      <c r="D31" s="142">
        <v>1</v>
      </c>
      <c r="E31" s="142">
        <v>1</v>
      </c>
      <c r="F31" s="142" t="s">
        <v>51</v>
      </c>
      <c r="G31" s="142">
        <v>3</v>
      </c>
      <c r="H31" s="142" t="s">
        <v>51</v>
      </c>
      <c r="I31" s="142" t="s">
        <v>51</v>
      </c>
      <c r="J31" s="142" t="s">
        <v>51</v>
      </c>
      <c r="K31" s="142" t="s">
        <v>51</v>
      </c>
      <c r="L31" s="142" t="s">
        <v>51</v>
      </c>
      <c r="M31" s="142" t="s">
        <v>51</v>
      </c>
      <c r="N31" s="142" t="s">
        <v>51</v>
      </c>
      <c r="O31" s="142">
        <v>1</v>
      </c>
      <c r="P31" s="142">
        <v>1</v>
      </c>
      <c r="Q31" s="142">
        <v>2.4</v>
      </c>
    </row>
    <row r="32" spans="3:17" x14ac:dyDescent="0.3">
      <c r="C32" s="230" t="s">
        <v>643</v>
      </c>
      <c r="D32" s="142">
        <v>3</v>
      </c>
      <c r="E32" s="142">
        <v>2.2000000000000002</v>
      </c>
      <c r="F32" s="142" t="s">
        <v>51</v>
      </c>
      <c r="G32" s="142">
        <v>2</v>
      </c>
      <c r="H32" s="142" t="s">
        <v>51</v>
      </c>
      <c r="I32" s="142" t="s">
        <v>51</v>
      </c>
      <c r="J32" s="142" t="s">
        <v>51</v>
      </c>
      <c r="K32" s="142" t="s">
        <v>51</v>
      </c>
      <c r="L32" s="142" t="s">
        <v>51</v>
      </c>
      <c r="M32" s="142" t="s">
        <v>51</v>
      </c>
      <c r="N32" s="142" t="s">
        <v>51</v>
      </c>
      <c r="O32" s="142" t="s">
        <v>51</v>
      </c>
      <c r="P32" s="142">
        <v>1</v>
      </c>
      <c r="Q32" s="142" t="s">
        <v>51</v>
      </c>
    </row>
    <row r="33" spans="3:17" x14ac:dyDescent="0.3">
      <c r="C33" s="230" t="s">
        <v>644</v>
      </c>
      <c r="D33" s="142">
        <v>2</v>
      </c>
      <c r="E33" s="142">
        <v>1.67</v>
      </c>
      <c r="F33" s="142">
        <v>1</v>
      </c>
      <c r="G33" s="142">
        <v>1.3999999999999997</v>
      </c>
      <c r="H33" s="142" t="s">
        <v>51</v>
      </c>
      <c r="I33" s="142">
        <v>1</v>
      </c>
      <c r="J33" s="142" t="s">
        <v>51</v>
      </c>
      <c r="K33" s="142" t="s">
        <v>51</v>
      </c>
      <c r="L33" s="142" t="s">
        <v>51</v>
      </c>
      <c r="M33" s="142" t="s">
        <v>51</v>
      </c>
      <c r="N33" s="142" t="s">
        <v>51</v>
      </c>
      <c r="O33" s="142">
        <v>1</v>
      </c>
      <c r="P33" s="142">
        <v>1.67</v>
      </c>
      <c r="Q33" s="142">
        <v>1.67</v>
      </c>
    </row>
    <row r="34" spans="3:17" x14ac:dyDescent="0.3">
      <c r="C34" s="230" t="s">
        <v>645</v>
      </c>
      <c r="D34" s="142">
        <v>2</v>
      </c>
      <c r="E34" s="142">
        <v>2</v>
      </c>
      <c r="F34" s="142" t="s">
        <v>51</v>
      </c>
      <c r="G34" s="142" t="s">
        <v>51</v>
      </c>
      <c r="H34" s="142" t="s">
        <v>51</v>
      </c>
      <c r="I34" s="142">
        <v>1</v>
      </c>
      <c r="J34" s="142">
        <v>1.67</v>
      </c>
      <c r="K34" s="142" t="s">
        <v>51</v>
      </c>
      <c r="L34" s="142">
        <v>2.5</v>
      </c>
      <c r="M34" s="142">
        <v>1.8</v>
      </c>
      <c r="N34" s="142">
        <v>2.6</v>
      </c>
      <c r="O34" s="142">
        <v>3</v>
      </c>
      <c r="P34" s="142" t="s">
        <v>51</v>
      </c>
      <c r="Q34" s="142" t="s">
        <v>51</v>
      </c>
    </row>
    <row r="35" spans="3:17" x14ac:dyDescent="0.3">
      <c r="C35" s="230" t="s">
        <v>646</v>
      </c>
      <c r="D35" s="142">
        <v>1.22</v>
      </c>
      <c r="E35" s="142">
        <v>1.4466666666666665</v>
      </c>
      <c r="F35" s="142">
        <v>0.66666666666666663</v>
      </c>
      <c r="G35" s="142" t="s">
        <v>51</v>
      </c>
      <c r="H35" s="142" t="s">
        <v>51</v>
      </c>
      <c r="I35" s="142">
        <v>0.66666666666666663</v>
      </c>
      <c r="J35" s="142" t="s">
        <v>51</v>
      </c>
      <c r="K35" s="142" t="s">
        <v>51</v>
      </c>
      <c r="L35" s="142" t="s">
        <v>51</v>
      </c>
      <c r="M35" s="142" t="s">
        <v>51</v>
      </c>
      <c r="N35" s="142" t="s">
        <v>51</v>
      </c>
      <c r="O35" s="142">
        <v>1.3333333333333333</v>
      </c>
      <c r="P35" s="142">
        <v>1.4466666666666665</v>
      </c>
      <c r="Q35" s="142">
        <v>1</v>
      </c>
    </row>
    <row r="36" spans="3:17" x14ac:dyDescent="0.3">
      <c r="C36" s="230" t="s">
        <v>647</v>
      </c>
      <c r="D36" s="142">
        <v>1.5</v>
      </c>
      <c r="E36" s="142">
        <v>1.67</v>
      </c>
      <c r="F36" s="142">
        <v>2</v>
      </c>
      <c r="G36" s="142" t="s">
        <v>51</v>
      </c>
      <c r="H36" s="142" t="s">
        <v>51</v>
      </c>
      <c r="I36" s="142" t="s">
        <v>51</v>
      </c>
      <c r="J36" s="142" t="s">
        <v>51</v>
      </c>
      <c r="K36" s="142" t="s">
        <v>51</v>
      </c>
      <c r="L36" s="142" t="s">
        <v>51</v>
      </c>
      <c r="M36" s="142" t="s">
        <v>51</v>
      </c>
      <c r="N36" s="142" t="s">
        <v>51</v>
      </c>
      <c r="O36" s="142">
        <v>1.67</v>
      </c>
      <c r="P36" s="142">
        <v>1.5</v>
      </c>
      <c r="Q36" s="142">
        <v>2</v>
      </c>
    </row>
    <row r="37" spans="3:17" x14ac:dyDescent="0.3">
      <c r="C37" s="230" t="s">
        <v>648</v>
      </c>
      <c r="D37" s="142">
        <v>1.1083333333333334</v>
      </c>
      <c r="E37" s="142">
        <v>1.5250000000000001</v>
      </c>
      <c r="F37" s="142">
        <v>1.3333333333333333</v>
      </c>
      <c r="G37" s="142" t="s">
        <v>51</v>
      </c>
      <c r="H37" s="142" t="s">
        <v>51</v>
      </c>
      <c r="I37" s="142" t="s">
        <v>51</v>
      </c>
      <c r="J37" s="142" t="s">
        <v>51</v>
      </c>
      <c r="K37" s="142" t="s">
        <v>51</v>
      </c>
      <c r="L37" s="142" t="s">
        <v>51</v>
      </c>
      <c r="M37" s="142" t="s">
        <v>51</v>
      </c>
      <c r="N37" s="142" t="s">
        <v>51</v>
      </c>
      <c r="O37" s="142">
        <v>2.0833333333333335</v>
      </c>
      <c r="P37" s="142">
        <v>1.6666666666666667</v>
      </c>
      <c r="Q37" s="142">
        <v>1.25</v>
      </c>
    </row>
    <row r="38" spans="3:17" x14ac:dyDescent="0.3">
      <c r="C38" s="230" t="s">
        <v>649</v>
      </c>
      <c r="D38" s="142">
        <v>1.5</v>
      </c>
      <c r="E38" s="142">
        <v>2</v>
      </c>
      <c r="F38" s="142">
        <v>1.5</v>
      </c>
      <c r="G38" s="142" t="s">
        <v>51</v>
      </c>
      <c r="H38" s="142" t="s">
        <v>51</v>
      </c>
      <c r="I38" s="142" t="s">
        <v>51</v>
      </c>
      <c r="J38" s="142" t="s">
        <v>51</v>
      </c>
      <c r="K38" s="142" t="s">
        <v>51</v>
      </c>
      <c r="L38" s="142" t="s">
        <v>51</v>
      </c>
      <c r="M38" s="142" t="s">
        <v>51</v>
      </c>
      <c r="N38" s="142" t="s">
        <v>51</v>
      </c>
      <c r="O38" s="142">
        <v>1.17</v>
      </c>
      <c r="P38" s="142">
        <v>1.83</v>
      </c>
      <c r="Q38" s="142">
        <v>1.5</v>
      </c>
    </row>
    <row r="39" spans="3:17" x14ac:dyDescent="0.3">
      <c r="C39" s="230" t="s">
        <v>650</v>
      </c>
      <c r="D39" s="142">
        <v>1</v>
      </c>
      <c r="E39" s="142">
        <v>1</v>
      </c>
      <c r="F39" s="142" t="s">
        <v>51</v>
      </c>
      <c r="G39" s="142">
        <v>3</v>
      </c>
      <c r="H39" s="142">
        <v>2</v>
      </c>
      <c r="I39" s="142" t="s">
        <v>51</v>
      </c>
      <c r="J39" s="142" t="s">
        <v>51</v>
      </c>
      <c r="K39" s="142" t="s">
        <v>51</v>
      </c>
      <c r="L39" s="142" t="s">
        <v>51</v>
      </c>
      <c r="M39" s="142" t="s">
        <v>51</v>
      </c>
      <c r="N39" s="142" t="s">
        <v>51</v>
      </c>
      <c r="O39" s="142" t="s">
        <v>51</v>
      </c>
      <c r="P39" s="142">
        <v>1</v>
      </c>
      <c r="Q39" s="142">
        <v>3</v>
      </c>
    </row>
    <row r="40" spans="3:17" x14ac:dyDescent="0.3">
      <c r="C40" s="230" t="s">
        <v>651</v>
      </c>
      <c r="D40" s="142">
        <v>1</v>
      </c>
      <c r="E40" s="142">
        <v>1</v>
      </c>
      <c r="F40" s="142" t="s">
        <v>51</v>
      </c>
      <c r="G40" s="142">
        <v>3</v>
      </c>
      <c r="H40" s="142">
        <v>2</v>
      </c>
      <c r="I40" s="142" t="s">
        <v>51</v>
      </c>
      <c r="J40" s="142" t="s">
        <v>51</v>
      </c>
      <c r="K40" s="142" t="s">
        <v>51</v>
      </c>
      <c r="L40" s="142" t="s">
        <v>51</v>
      </c>
      <c r="M40" s="142" t="s">
        <v>51</v>
      </c>
      <c r="N40" s="142" t="s">
        <v>51</v>
      </c>
      <c r="O40" s="142">
        <v>1</v>
      </c>
      <c r="P40" s="142">
        <v>1</v>
      </c>
      <c r="Q40" s="142">
        <v>2.4</v>
      </c>
    </row>
    <row r="41" spans="3:17" x14ac:dyDescent="0.3">
      <c r="C41" s="230" t="s">
        <v>652</v>
      </c>
      <c r="D41" s="142">
        <v>1.83</v>
      </c>
      <c r="E41" s="142">
        <v>2.33</v>
      </c>
      <c r="F41" s="142">
        <v>2.33</v>
      </c>
      <c r="G41" s="142" t="s">
        <v>51</v>
      </c>
      <c r="H41" s="142" t="s">
        <v>51</v>
      </c>
      <c r="I41" s="142" t="s">
        <v>51</v>
      </c>
      <c r="J41" s="142" t="s">
        <v>51</v>
      </c>
      <c r="K41" s="142" t="s">
        <v>51</v>
      </c>
      <c r="L41" s="142" t="s">
        <v>51</v>
      </c>
      <c r="M41" s="142" t="s">
        <v>51</v>
      </c>
      <c r="N41" s="142" t="s">
        <v>51</v>
      </c>
      <c r="O41" s="142">
        <v>1.33</v>
      </c>
      <c r="P41" s="142">
        <v>2.17</v>
      </c>
      <c r="Q41" s="142">
        <v>1.5</v>
      </c>
    </row>
    <row r="42" spans="3:17" x14ac:dyDescent="0.3">
      <c r="C42" s="230" t="s">
        <v>653</v>
      </c>
      <c r="D42" s="142">
        <v>2</v>
      </c>
      <c r="E42" s="142">
        <v>2.17</v>
      </c>
      <c r="F42" s="142">
        <v>2</v>
      </c>
      <c r="G42" s="142" t="s">
        <v>51</v>
      </c>
      <c r="H42" s="142" t="s">
        <v>51</v>
      </c>
      <c r="I42" s="142" t="s">
        <v>51</v>
      </c>
      <c r="J42" s="142" t="s">
        <v>51</v>
      </c>
      <c r="K42" s="142" t="s">
        <v>51</v>
      </c>
      <c r="L42" s="142" t="s">
        <v>51</v>
      </c>
      <c r="M42" s="142" t="s">
        <v>51</v>
      </c>
      <c r="N42" s="142" t="s">
        <v>51</v>
      </c>
      <c r="O42" s="142">
        <v>1.5</v>
      </c>
      <c r="P42" s="142">
        <v>1.67</v>
      </c>
      <c r="Q42" s="142">
        <v>1.83</v>
      </c>
    </row>
    <row r="43" spans="3:17" x14ac:dyDescent="0.3">
      <c r="C43" s="230" t="s">
        <v>654</v>
      </c>
      <c r="D43" s="142">
        <v>3</v>
      </c>
      <c r="E43" s="142">
        <v>2.5</v>
      </c>
      <c r="F43" s="142">
        <v>2</v>
      </c>
      <c r="G43" s="142" t="s">
        <v>51</v>
      </c>
      <c r="H43" s="142" t="s">
        <v>51</v>
      </c>
      <c r="I43" s="142" t="s">
        <v>51</v>
      </c>
      <c r="J43" s="142" t="s">
        <v>51</v>
      </c>
      <c r="K43" s="142" t="s">
        <v>51</v>
      </c>
      <c r="L43" s="142" t="s">
        <v>51</v>
      </c>
      <c r="M43" s="142" t="s">
        <v>51</v>
      </c>
      <c r="N43" s="142" t="s">
        <v>51</v>
      </c>
      <c r="O43" s="142" t="s">
        <v>51</v>
      </c>
      <c r="P43" s="142">
        <v>3</v>
      </c>
      <c r="Q43" s="142">
        <v>2</v>
      </c>
    </row>
    <row r="44" spans="3:17" x14ac:dyDescent="0.3">
      <c r="C44" s="230" t="s">
        <v>655</v>
      </c>
      <c r="D44" s="142">
        <v>1.1036999999999999</v>
      </c>
      <c r="E44" s="142">
        <v>1.5753666666666666</v>
      </c>
      <c r="F44" s="142" t="s">
        <v>51</v>
      </c>
      <c r="G44" s="142">
        <v>1.8866666666666667</v>
      </c>
      <c r="H44" s="142">
        <v>2.83</v>
      </c>
      <c r="I44" s="142" t="s">
        <v>51</v>
      </c>
      <c r="J44" s="142" t="s">
        <v>51</v>
      </c>
      <c r="K44" s="142" t="s">
        <v>51</v>
      </c>
      <c r="L44" s="142" t="s">
        <v>51</v>
      </c>
      <c r="M44" s="142" t="s">
        <v>51</v>
      </c>
      <c r="N44" s="142" t="s">
        <v>51</v>
      </c>
      <c r="O44" s="142">
        <v>1.415</v>
      </c>
      <c r="P44" s="142">
        <v>1.5753666666666666</v>
      </c>
      <c r="Q44" s="142">
        <v>2.5186999999999999</v>
      </c>
    </row>
    <row r="45" spans="3:17" x14ac:dyDescent="0.3">
      <c r="C45" s="230" t="s">
        <v>656</v>
      </c>
      <c r="D45" s="142">
        <v>1.2</v>
      </c>
      <c r="E45" s="142">
        <v>1.5533333333333335</v>
      </c>
      <c r="F45" s="142">
        <v>1.0666666666666667</v>
      </c>
      <c r="G45" s="142" t="s">
        <v>51</v>
      </c>
      <c r="H45" s="142" t="s">
        <v>51</v>
      </c>
      <c r="I45" s="142" t="s">
        <v>51</v>
      </c>
      <c r="J45" s="142">
        <v>1.3333333333333333</v>
      </c>
      <c r="K45" s="142" t="s">
        <v>51</v>
      </c>
      <c r="L45" s="142" t="s">
        <v>51</v>
      </c>
      <c r="M45" s="142" t="s">
        <v>51</v>
      </c>
      <c r="N45" s="142" t="s">
        <v>51</v>
      </c>
      <c r="O45" s="142">
        <v>1.3333333333333333</v>
      </c>
      <c r="P45" s="142">
        <v>1.3333333333333333</v>
      </c>
      <c r="Q45" s="142">
        <v>1.5533333333333335</v>
      </c>
    </row>
    <row r="46" spans="3:17" x14ac:dyDescent="0.3">
      <c r="C46" s="230" t="s">
        <v>657</v>
      </c>
      <c r="D46" s="142">
        <v>2</v>
      </c>
      <c r="E46" s="142">
        <v>1.8</v>
      </c>
      <c r="F46" s="142">
        <v>2</v>
      </c>
      <c r="G46" s="142" t="s">
        <v>51</v>
      </c>
      <c r="H46" s="142">
        <v>1</v>
      </c>
      <c r="I46" s="142">
        <v>1.6000000000000003</v>
      </c>
      <c r="J46" s="142" t="s">
        <v>51</v>
      </c>
      <c r="K46" s="142" t="s">
        <v>51</v>
      </c>
      <c r="L46" s="142" t="s">
        <v>51</v>
      </c>
      <c r="M46" s="142" t="s">
        <v>51</v>
      </c>
      <c r="N46" s="142" t="s">
        <v>51</v>
      </c>
      <c r="O46" s="142">
        <v>1.8</v>
      </c>
      <c r="P46" s="142">
        <v>2.4</v>
      </c>
      <c r="Q46" s="142">
        <v>2.6</v>
      </c>
    </row>
    <row r="47" spans="3:17" x14ac:dyDescent="0.3">
      <c r="C47" s="230" t="s">
        <v>658</v>
      </c>
      <c r="D47" s="142">
        <v>1</v>
      </c>
      <c r="E47" s="142">
        <v>1</v>
      </c>
      <c r="F47" s="142" t="s">
        <v>51</v>
      </c>
      <c r="G47" s="142">
        <v>3</v>
      </c>
      <c r="H47" s="142">
        <v>2</v>
      </c>
      <c r="I47" s="142" t="s">
        <v>51</v>
      </c>
      <c r="J47" s="142" t="s">
        <v>51</v>
      </c>
      <c r="K47" s="142" t="s">
        <v>51</v>
      </c>
      <c r="L47" s="142" t="s">
        <v>51</v>
      </c>
      <c r="M47" s="142" t="s">
        <v>51</v>
      </c>
      <c r="N47" s="142" t="s">
        <v>51</v>
      </c>
      <c r="O47" s="142">
        <v>2</v>
      </c>
      <c r="P47" s="142">
        <v>1.6000000000000003</v>
      </c>
      <c r="Q47" s="142">
        <v>3</v>
      </c>
    </row>
    <row r="48" spans="3:17" x14ac:dyDescent="0.3">
      <c r="C48" s="230" t="s">
        <v>659</v>
      </c>
      <c r="D48" s="142" t="s">
        <v>51</v>
      </c>
      <c r="E48" s="142" t="s">
        <v>51</v>
      </c>
      <c r="F48" s="142" t="s">
        <v>51</v>
      </c>
      <c r="G48" s="142">
        <v>2.4</v>
      </c>
      <c r="H48" s="142">
        <v>3</v>
      </c>
      <c r="I48" s="142" t="s">
        <v>51</v>
      </c>
      <c r="J48" s="142" t="s">
        <v>51</v>
      </c>
      <c r="K48" s="142" t="s">
        <v>51</v>
      </c>
      <c r="L48" s="142" t="s">
        <v>51</v>
      </c>
      <c r="M48" s="142" t="s">
        <v>51</v>
      </c>
      <c r="N48" s="142" t="s">
        <v>51</v>
      </c>
      <c r="O48" s="142">
        <v>2</v>
      </c>
      <c r="P48" s="142">
        <v>1.6000000000000003</v>
      </c>
      <c r="Q48" s="142">
        <v>2</v>
      </c>
    </row>
    <row r="49" spans="3:17" x14ac:dyDescent="0.3">
      <c r="C49" s="230" t="s">
        <v>660</v>
      </c>
      <c r="D49" s="142" t="s">
        <v>51</v>
      </c>
      <c r="E49" s="142" t="s">
        <v>51</v>
      </c>
      <c r="F49" s="142">
        <v>1</v>
      </c>
      <c r="G49" s="142" t="s">
        <v>51</v>
      </c>
      <c r="H49" s="142" t="s">
        <v>51</v>
      </c>
      <c r="I49" s="142">
        <v>1.83</v>
      </c>
      <c r="J49" s="142">
        <v>1.17</v>
      </c>
      <c r="K49" s="142">
        <v>1</v>
      </c>
      <c r="L49" s="142">
        <v>1.83</v>
      </c>
      <c r="M49" s="142" t="s">
        <v>51</v>
      </c>
      <c r="N49" s="142">
        <v>1.67</v>
      </c>
      <c r="O49" s="142">
        <v>1.5</v>
      </c>
      <c r="P49" s="142" t="s">
        <v>51</v>
      </c>
      <c r="Q49" s="142" t="s">
        <v>51</v>
      </c>
    </row>
    <row r="50" spans="3:17" x14ac:dyDescent="0.3">
      <c r="C50" s="230" t="s">
        <v>661</v>
      </c>
      <c r="D50" s="142">
        <v>1.25</v>
      </c>
      <c r="E50" s="142">
        <v>1.5</v>
      </c>
      <c r="F50" s="142">
        <v>2.5</v>
      </c>
      <c r="G50" s="142">
        <v>1</v>
      </c>
      <c r="H50" s="142">
        <v>2</v>
      </c>
      <c r="I50" s="142">
        <v>2</v>
      </c>
      <c r="J50" s="142" t="s">
        <v>51</v>
      </c>
      <c r="K50" s="142" t="s">
        <v>51</v>
      </c>
      <c r="L50" s="142" t="s">
        <v>51</v>
      </c>
      <c r="M50" s="142" t="s">
        <v>51</v>
      </c>
      <c r="N50" s="142" t="s">
        <v>51</v>
      </c>
      <c r="O50" s="142">
        <v>2</v>
      </c>
      <c r="P50" s="142">
        <v>1.67</v>
      </c>
      <c r="Q50" s="142">
        <v>1.5</v>
      </c>
    </row>
    <row r="51" spans="3:17" x14ac:dyDescent="0.3">
      <c r="C51" s="230" t="s">
        <v>662</v>
      </c>
      <c r="D51" s="142">
        <v>1.8096333333333334</v>
      </c>
      <c r="E51" s="142">
        <v>2.0193333333333334</v>
      </c>
      <c r="F51" s="142">
        <v>1.5533333333333335</v>
      </c>
      <c r="G51" s="142" t="s">
        <v>51</v>
      </c>
      <c r="H51" s="142" t="s">
        <v>51</v>
      </c>
      <c r="I51" s="142">
        <v>1.5533333333333335</v>
      </c>
      <c r="J51" s="142" t="s">
        <v>51</v>
      </c>
      <c r="K51" s="142" t="s">
        <v>51</v>
      </c>
      <c r="L51" s="142" t="s">
        <v>51</v>
      </c>
      <c r="M51" s="142" t="s">
        <v>51</v>
      </c>
      <c r="N51" s="142" t="s">
        <v>51</v>
      </c>
      <c r="O51" s="142">
        <v>1.4213000000000002</v>
      </c>
      <c r="P51" s="142">
        <v>1.9416666666666667</v>
      </c>
      <c r="Q51" s="142">
        <v>1.8639999999999999</v>
      </c>
    </row>
    <row r="52" spans="3:17" x14ac:dyDescent="0.3">
      <c r="C52" s="230" t="s">
        <v>663</v>
      </c>
      <c r="D52" s="142">
        <v>1.5533333333333335</v>
      </c>
      <c r="E52" s="142">
        <v>1.8096333333333334</v>
      </c>
      <c r="F52" s="142">
        <v>1.8096333333333334</v>
      </c>
      <c r="G52" s="142">
        <v>1.5533333333333335</v>
      </c>
      <c r="H52" s="142" t="s">
        <v>51</v>
      </c>
      <c r="I52" s="142">
        <v>1.5533333333333335</v>
      </c>
      <c r="J52" s="142" t="s">
        <v>51</v>
      </c>
      <c r="K52" s="142" t="s">
        <v>51</v>
      </c>
      <c r="L52" s="142" t="s">
        <v>51</v>
      </c>
      <c r="M52" s="142" t="s">
        <v>51</v>
      </c>
      <c r="N52" s="142" t="s">
        <v>51</v>
      </c>
      <c r="O52" s="142">
        <v>1.2970333333333333</v>
      </c>
      <c r="P52" s="142">
        <v>1.5533333333333335</v>
      </c>
      <c r="Q52" s="142">
        <v>2.0737000000000001</v>
      </c>
    </row>
    <row r="53" spans="3:17" x14ac:dyDescent="0.3">
      <c r="C53" s="230" t="s">
        <v>664</v>
      </c>
      <c r="D53" s="142">
        <v>1.2546333333333335</v>
      </c>
      <c r="E53" s="142">
        <v>1.5753666666666666</v>
      </c>
      <c r="F53" s="142">
        <v>1.415</v>
      </c>
      <c r="G53" s="142">
        <v>1.415</v>
      </c>
      <c r="H53" s="142">
        <v>1.8866666666666667</v>
      </c>
      <c r="I53" s="142">
        <v>1.5753666666666666</v>
      </c>
      <c r="J53" s="142" t="s">
        <v>51</v>
      </c>
      <c r="K53" s="142" t="s">
        <v>51</v>
      </c>
      <c r="L53" s="142" t="s">
        <v>51</v>
      </c>
      <c r="M53" s="142" t="s">
        <v>51</v>
      </c>
      <c r="N53" s="142" t="s">
        <v>51</v>
      </c>
      <c r="O53" s="142">
        <v>1.2546333333333335</v>
      </c>
      <c r="P53" s="142">
        <v>0.94333333333333336</v>
      </c>
      <c r="Q53" s="142">
        <v>1.8866666666666667</v>
      </c>
    </row>
    <row r="54" spans="3:17" x14ac:dyDescent="0.3">
      <c r="C54" s="230" t="s">
        <v>665</v>
      </c>
      <c r="D54" s="142">
        <v>3</v>
      </c>
      <c r="E54" s="142">
        <v>2</v>
      </c>
      <c r="F54" s="142">
        <v>3</v>
      </c>
      <c r="G54" s="142" t="s">
        <v>51</v>
      </c>
      <c r="H54" s="142" t="s">
        <v>51</v>
      </c>
      <c r="I54" s="142">
        <v>2</v>
      </c>
      <c r="J54" s="142" t="s">
        <v>51</v>
      </c>
      <c r="K54" s="142" t="s">
        <v>51</v>
      </c>
      <c r="L54" s="142" t="s">
        <v>51</v>
      </c>
      <c r="M54" s="142" t="s">
        <v>51</v>
      </c>
      <c r="N54" s="142" t="s">
        <v>51</v>
      </c>
      <c r="O54" s="142" t="s">
        <v>51</v>
      </c>
      <c r="P54" s="142">
        <v>2.5</v>
      </c>
      <c r="Q54" s="142">
        <v>3</v>
      </c>
    </row>
    <row r="55" spans="3:17" x14ac:dyDescent="0.3">
      <c r="C55" s="230" t="s">
        <v>666</v>
      </c>
      <c r="D55" s="142">
        <v>1</v>
      </c>
      <c r="E55" s="142">
        <v>1.3999999999999997</v>
      </c>
      <c r="F55" s="142">
        <v>1.6000000000000003</v>
      </c>
      <c r="G55" s="142">
        <v>2</v>
      </c>
      <c r="H55" s="142">
        <v>2.4</v>
      </c>
      <c r="I55" s="142" t="s">
        <v>51</v>
      </c>
      <c r="J55" s="142" t="s">
        <v>51</v>
      </c>
      <c r="K55" s="142" t="s">
        <v>51</v>
      </c>
      <c r="L55" s="142">
        <v>1.8</v>
      </c>
      <c r="M55" s="142" t="s">
        <v>51</v>
      </c>
      <c r="N55" s="142">
        <v>1</v>
      </c>
      <c r="O55" s="142">
        <v>2</v>
      </c>
      <c r="P55" s="142">
        <v>2</v>
      </c>
      <c r="Q55" s="142">
        <v>1.3999999999999997</v>
      </c>
    </row>
    <row r="56" spans="3:17" x14ac:dyDescent="0.3">
      <c r="C56" s="230" t="s">
        <v>667</v>
      </c>
      <c r="D56" s="142">
        <v>1.6000000000000003</v>
      </c>
      <c r="E56" s="142">
        <v>2</v>
      </c>
      <c r="F56" s="142">
        <v>2.4</v>
      </c>
      <c r="G56" s="142">
        <v>3</v>
      </c>
      <c r="H56" s="142" t="s">
        <v>51</v>
      </c>
      <c r="I56" s="142" t="s">
        <v>51</v>
      </c>
      <c r="J56" s="142" t="s">
        <v>51</v>
      </c>
      <c r="K56" s="142" t="s">
        <v>51</v>
      </c>
      <c r="L56" s="142">
        <v>2</v>
      </c>
      <c r="M56" s="142">
        <v>2</v>
      </c>
      <c r="N56" s="142">
        <v>1</v>
      </c>
      <c r="O56" s="142" t="s">
        <v>51</v>
      </c>
      <c r="P56" s="142">
        <v>2</v>
      </c>
      <c r="Q56" s="142">
        <v>2.6</v>
      </c>
    </row>
    <row r="57" spans="3:17" x14ac:dyDescent="0.3">
      <c r="C57" s="230" t="s">
        <v>668</v>
      </c>
      <c r="D57" s="142">
        <v>2.4</v>
      </c>
      <c r="E57" s="142">
        <v>2.2000000000000002</v>
      </c>
      <c r="F57" s="142">
        <v>1.3999999999999997</v>
      </c>
      <c r="G57" s="142">
        <v>2.6</v>
      </c>
      <c r="H57" s="142">
        <v>3</v>
      </c>
      <c r="I57" s="142" t="s">
        <v>51</v>
      </c>
      <c r="J57" s="142" t="s">
        <v>51</v>
      </c>
      <c r="K57" s="142" t="s">
        <v>51</v>
      </c>
      <c r="L57" s="142" t="s">
        <v>51</v>
      </c>
      <c r="M57" s="142" t="s">
        <v>51</v>
      </c>
      <c r="N57" s="142" t="s">
        <v>51</v>
      </c>
      <c r="O57" s="142">
        <v>2</v>
      </c>
      <c r="P57" s="142">
        <v>2.7999999999999994</v>
      </c>
      <c r="Q57" s="142">
        <v>2.6</v>
      </c>
    </row>
    <row r="58" spans="3:17" x14ac:dyDescent="0.3">
      <c r="C58" s="230" t="s">
        <v>669</v>
      </c>
      <c r="D58" s="142">
        <v>3</v>
      </c>
      <c r="E58" s="142">
        <v>2</v>
      </c>
      <c r="F58" s="142" t="s">
        <v>51</v>
      </c>
      <c r="G58" s="142" t="s">
        <v>51</v>
      </c>
      <c r="H58" s="142" t="s">
        <v>51</v>
      </c>
      <c r="I58" s="142" t="s">
        <v>51</v>
      </c>
      <c r="J58" s="142" t="s">
        <v>51</v>
      </c>
      <c r="K58" s="142">
        <v>2.5</v>
      </c>
      <c r="L58" s="142">
        <v>1</v>
      </c>
      <c r="M58" s="142">
        <v>3</v>
      </c>
      <c r="N58" s="142">
        <v>1.5</v>
      </c>
      <c r="O58" s="142">
        <v>1.5</v>
      </c>
      <c r="P58" s="142">
        <v>2</v>
      </c>
      <c r="Q58" s="142" t="s">
        <v>51</v>
      </c>
    </row>
    <row r="59" spans="3:17" x14ac:dyDescent="0.3">
      <c r="C59" s="230" t="s">
        <v>670</v>
      </c>
      <c r="D59" s="142">
        <v>2</v>
      </c>
      <c r="E59" s="142">
        <v>1.83</v>
      </c>
      <c r="F59" s="142">
        <v>2</v>
      </c>
      <c r="G59" s="142" t="s">
        <v>51</v>
      </c>
      <c r="H59" s="142" t="s">
        <v>51</v>
      </c>
      <c r="I59" s="142" t="s">
        <v>51</v>
      </c>
      <c r="J59" s="142" t="s">
        <v>51</v>
      </c>
      <c r="K59" s="142" t="s">
        <v>51</v>
      </c>
      <c r="L59" s="142" t="s">
        <v>51</v>
      </c>
      <c r="M59" s="142" t="s">
        <v>51</v>
      </c>
      <c r="N59" s="142" t="s">
        <v>51</v>
      </c>
      <c r="O59" s="142">
        <v>1.17</v>
      </c>
      <c r="P59" s="142">
        <v>2.17</v>
      </c>
      <c r="Q59" s="142">
        <v>2</v>
      </c>
    </row>
    <row r="60" spans="3:17" x14ac:dyDescent="0.3">
      <c r="C60" s="230" t="s">
        <v>671</v>
      </c>
      <c r="D60" s="142">
        <v>2</v>
      </c>
      <c r="E60" s="142">
        <v>2.33</v>
      </c>
      <c r="F60" s="142">
        <v>2.33</v>
      </c>
      <c r="G60" s="142">
        <v>1.67</v>
      </c>
      <c r="H60" s="142" t="s">
        <v>51</v>
      </c>
      <c r="I60" s="142" t="s">
        <v>51</v>
      </c>
      <c r="J60" s="142" t="s">
        <v>51</v>
      </c>
      <c r="K60" s="142" t="s">
        <v>51</v>
      </c>
      <c r="L60" s="142" t="s">
        <v>51</v>
      </c>
      <c r="M60" s="142" t="s">
        <v>51</v>
      </c>
      <c r="N60" s="142" t="s">
        <v>51</v>
      </c>
      <c r="O60" s="142">
        <v>2.5</v>
      </c>
      <c r="P60" s="142" t="s">
        <v>51</v>
      </c>
      <c r="Q60" s="142">
        <v>1.67</v>
      </c>
    </row>
    <row r="61" spans="3:17" x14ac:dyDescent="0.3">
      <c r="C61" s="230" t="s">
        <v>672</v>
      </c>
      <c r="D61" s="142">
        <v>3</v>
      </c>
      <c r="E61" s="142">
        <v>2.67</v>
      </c>
      <c r="F61" s="142">
        <v>2</v>
      </c>
      <c r="G61" s="142" t="s">
        <v>51</v>
      </c>
      <c r="H61" s="142" t="s">
        <v>51</v>
      </c>
      <c r="I61" s="142">
        <v>2.2000000000000002</v>
      </c>
      <c r="J61" s="142" t="s">
        <v>51</v>
      </c>
      <c r="K61" s="142" t="s">
        <v>51</v>
      </c>
      <c r="L61" s="142" t="s">
        <v>51</v>
      </c>
      <c r="M61" s="142" t="s">
        <v>51</v>
      </c>
      <c r="N61" s="142" t="s">
        <v>51</v>
      </c>
      <c r="O61" s="142">
        <v>2.17</v>
      </c>
      <c r="P61" s="142">
        <v>2.67</v>
      </c>
      <c r="Q61" s="142">
        <v>2.33</v>
      </c>
    </row>
    <row r="62" spans="3:17" x14ac:dyDescent="0.3">
      <c r="C62" s="230" t="s">
        <v>673</v>
      </c>
      <c r="D62" s="142">
        <v>1.67</v>
      </c>
      <c r="E62" s="142">
        <v>1.5</v>
      </c>
      <c r="F62" s="142" t="s">
        <v>51</v>
      </c>
      <c r="G62" s="142" t="s">
        <v>51</v>
      </c>
      <c r="H62" s="142" t="s">
        <v>51</v>
      </c>
      <c r="I62" s="142" t="s">
        <v>51</v>
      </c>
      <c r="J62" s="142" t="s">
        <v>51</v>
      </c>
      <c r="K62" s="142" t="s">
        <v>51</v>
      </c>
      <c r="L62" s="142" t="s">
        <v>51</v>
      </c>
      <c r="M62" s="142" t="s">
        <v>51</v>
      </c>
      <c r="N62" s="142" t="s">
        <v>51</v>
      </c>
      <c r="O62" s="142">
        <v>1</v>
      </c>
      <c r="P62" s="142">
        <v>1.25</v>
      </c>
      <c r="Q62" s="142" t="s">
        <v>51</v>
      </c>
    </row>
    <row r="63" spans="3:17" x14ac:dyDescent="0.3">
      <c r="C63" s="230" t="s">
        <v>674</v>
      </c>
      <c r="D63" s="142">
        <v>2</v>
      </c>
      <c r="E63" s="142">
        <v>2</v>
      </c>
      <c r="F63" s="142">
        <v>1.17</v>
      </c>
      <c r="G63" s="142" t="s">
        <v>51</v>
      </c>
      <c r="H63" s="142" t="s">
        <v>51</v>
      </c>
      <c r="I63" s="142" t="s">
        <v>51</v>
      </c>
      <c r="J63" s="142" t="s">
        <v>51</v>
      </c>
      <c r="K63" s="142" t="s">
        <v>51</v>
      </c>
      <c r="L63" s="142" t="s">
        <v>51</v>
      </c>
      <c r="M63" s="142" t="s">
        <v>51</v>
      </c>
      <c r="N63" s="142" t="s">
        <v>51</v>
      </c>
      <c r="O63" s="142">
        <v>1.33</v>
      </c>
      <c r="P63" s="142">
        <v>3</v>
      </c>
      <c r="Q63" s="142">
        <v>2.17</v>
      </c>
    </row>
    <row r="64" spans="3:17" x14ac:dyDescent="0.3">
      <c r="C64" s="230" t="s">
        <v>675</v>
      </c>
      <c r="D64" s="142">
        <v>2.33</v>
      </c>
      <c r="E64" s="142">
        <v>2.17</v>
      </c>
      <c r="F64" s="142">
        <v>1.6000000000000003</v>
      </c>
      <c r="G64" s="142">
        <v>2.4</v>
      </c>
      <c r="H64" s="142" t="s">
        <v>51</v>
      </c>
      <c r="I64" s="142" t="s">
        <v>51</v>
      </c>
      <c r="J64" s="142" t="s">
        <v>51</v>
      </c>
      <c r="K64" s="142" t="s">
        <v>51</v>
      </c>
      <c r="L64" s="142" t="s">
        <v>51</v>
      </c>
      <c r="M64" s="142" t="s">
        <v>51</v>
      </c>
      <c r="N64" s="142" t="s">
        <v>51</v>
      </c>
      <c r="O64" s="142">
        <v>1.8</v>
      </c>
      <c r="P64" s="142">
        <v>3</v>
      </c>
      <c r="Q64" s="142">
        <v>2.17</v>
      </c>
    </row>
    <row r="65" spans="3:17" x14ac:dyDescent="0.3">
      <c r="C65" s="230" t="s">
        <v>676</v>
      </c>
      <c r="D65" s="142">
        <v>1.5</v>
      </c>
      <c r="E65" s="142">
        <v>2</v>
      </c>
      <c r="F65" s="142" t="s">
        <v>51</v>
      </c>
      <c r="G65" s="142">
        <v>2</v>
      </c>
      <c r="H65" s="142">
        <v>3</v>
      </c>
      <c r="I65" s="142" t="s">
        <v>51</v>
      </c>
      <c r="J65" s="142" t="s">
        <v>51</v>
      </c>
      <c r="K65" s="142" t="s">
        <v>51</v>
      </c>
      <c r="L65" s="142" t="s">
        <v>51</v>
      </c>
      <c r="M65" s="142" t="s">
        <v>51</v>
      </c>
      <c r="N65" s="142" t="s">
        <v>51</v>
      </c>
      <c r="O65" s="142">
        <v>2</v>
      </c>
      <c r="P65" s="142">
        <v>1.3999999999999997</v>
      </c>
      <c r="Q65" s="142">
        <v>2.2000000000000002</v>
      </c>
    </row>
    <row r="66" spans="3:17" x14ac:dyDescent="0.3">
      <c r="C66" s="230" t="s">
        <v>677</v>
      </c>
      <c r="D66" s="142">
        <v>1</v>
      </c>
      <c r="E66" s="142">
        <v>1.6000000000000003</v>
      </c>
      <c r="F66" s="142" t="s">
        <v>51</v>
      </c>
      <c r="G66" s="142">
        <v>2.2000000000000002</v>
      </c>
      <c r="H66" s="142" t="s">
        <v>51</v>
      </c>
      <c r="I66" s="142" t="s">
        <v>51</v>
      </c>
      <c r="J66" s="142" t="s">
        <v>51</v>
      </c>
      <c r="K66" s="142" t="s">
        <v>51</v>
      </c>
      <c r="L66" s="142" t="s">
        <v>51</v>
      </c>
      <c r="M66" s="142" t="s">
        <v>51</v>
      </c>
      <c r="N66" s="142" t="s">
        <v>51</v>
      </c>
      <c r="O66" s="142">
        <v>2.2000000000000002</v>
      </c>
      <c r="P66" s="142">
        <v>2.4</v>
      </c>
      <c r="Q66" s="142">
        <v>1.6000000000000003</v>
      </c>
    </row>
    <row r="67" spans="3:17" x14ac:dyDescent="0.3">
      <c r="C67" s="230" t="s">
        <v>678</v>
      </c>
      <c r="D67" s="142">
        <v>1.67</v>
      </c>
      <c r="E67" s="142">
        <v>2</v>
      </c>
      <c r="F67" s="142">
        <v>1.83</v>
      </c>
      <c r="G67" s="142" t="s">
        <v>51</v>
      </c>
      <c r="H67" s="142">
        <v>1</v>
      </c>
      <c r="I67" s="142" t="s">
        <v>51</v>
      </c>
      <c r="J67" s="142" t="s">
        <v>51</v>
      </c>
      <c r="K67" s="142" t="s">
        <v>51</v>
      </c>
      <c r="L67" s="142" t="s">
        <v>51</v>
      </c>
      <c r="M67" s="142" t="s">
        <v>51</v>
      </c>
      <c r="N67" s="142" t="s">
        <v>51</v>
      </c>
      <c r="O67" s="142">
        <v>1.67</v>
      </c>
      <c r="P67" s="142">
        <v>1.83</v>
      </c>
      <c r="Q67" s="142">
        <v>1.67</v>
      </c>
    </row>
    <row r="68" spans="3:17" x14ac:dyDescent="0.3">
      <c r="C68" s="230" t="s">
        <v>679</v>
      </c>
      <c r="D68" s="142">
        <v>1.8083333333333333</v>
      </c>
      <c r="E68" s="142">
        <v>1.6666666666666667</v>
      </c>
      <c r="F68" s="142">
        <v>1.25</v>
      </c>
      <c r="G68" s="142" t="s">
        <v>51</v>
      </c>
      <c r="H68" s="142" t="s">
        <v>51</v>
      </c>
      <c r="I68" s="142" t="s">
        <v>51</v>
      </c>
      <c r="J68" s="142" t="s">
        <v>51</v>
      </c>
      <c r="K68" s="142" t="s">
        <v>51</v>
      </c>
      <c r="L68" s="142" t="s">
        <v>51</v>
      </c>
      <c r="M68" s="142" t="s">
        <v>51</v>
      </c>
      <c r="N68" s="142" t="s">
        <v>51</v>
      </c>
      <c r="O68" s="142">
        <v>1.8083333333333333</v>
      </c>
      <c r="P68" s="142">
        <v>1.8083333333333333</v>
      </c>
      <c r="Q68" s="142">
        <v>1.5250000000000001</v>
      </c>
    </row>
    <row r="69" spans="3:17" x14ac:dyDescent="0.3">
      <c r="C69" s="230" t="s">
        <v>680</v>
      </c>
      <c r="D69" s="142">
        <v>1.33</v>
      </c>
      <c r="E69" s="142">
        <v>2</v>
      </c>
      <c r="F69" s="142">
        <v>1.5</v>
      </c>
      <c r="G69" s="142" t="s">
        <v>51</v>
      </c>
      <c r="H69" s="142" t="s">
        <v>51</v>
      </c>
      <c r="I69" s="142" t="s">
        <v>51</v>
      </c>
      <c r="J69" s="142" t="s">
        <v>51</v>
      </c>
      <c r="K69" s="142" t="s">
        <v>51</v>
      </c>
      <c r="L69" s="142" t="s">
        <v>51</v>
      </c>
      <c r="M69" s="142" t="s">
        <v>51</v>
      </c>
      <c r="N69" s="142" t="s">
        <v>51</v>
      </c>
      <c r="O69" s="142">
        <v>2</v>
      </c>
      <c r="P69" s="142">
        <v>3</v>
      </c>
      <c r="Q69" s="142">
        <v>2.17</v>
      </c>
    </row>
    <row r="70" spans="3:17" x14ac:dyDescent="0.3">
      <c r="C70" s="230" t="s">
        <v>681</v>
      </c>
      <c r="D70" s="142">
        <v>1.25</v>
      </c>
      <c r="E70" s="142">
        <v>2.5</v>
      </c>
      <c r="F70" s="142">
        <v>2</v>
      </c>
      <c r="G70" s="142" t="s">
        <v>51</v>
      </c>
      <c r="H70" s="142">
        <v>2</v>
      </c>
      <c r="I70" s="142" t="s">
        <v>51</v>
      </c>
      <c r="J70" s="142" t="s">
        <v>51</v>
      </c>
      <c r="K70" s="142" t="s">
        <v>51</v>
      </c>
      <c r="L70" s="142" t="s">
        <v>51</v>
      </c>
      <c r="M70" s="142" t="s">
        <v>51</v>
      </c>
      <c r="N70" s="142" t="s">
        <v>51</v>
      </c>
      <c r="O70" s="142">
        <v>1.67</v>
      </c>
      <c r="P70" s="142">
        <v>2.33</v>
      </c>
      <c r="Q70" s="142">
        <v>2</v>
      </c>
    </row>
    <row r="71" spans="3:17" x14ac:dyDescent="0.3">
      <c r="C71" s="230" t="s">
        <v>682</v>
      </c>
      <c r="D71" s="142">
        <v>2.5</v>
      </c>
      <c r="E71" s="142">
        <v>2.5</v>
      </c>
      <c r="F71" s="142">
        <v>2.5</v>
      </c>
      <c r="G71" s="142">
        <v>1</v>
      </c>
      <c r="H71" s="142">
        <v>3</v>
      </c>
      <c r="I71" s="142" t="s">
        <v>51</v>
      </c>
      <c r="J71" s="142" t="s">
        <v>51</v>
      </c>
      <c r="K71" s="142">
        <v>2</v>
      </c>
      <c r="L71" s="142">
        <v>3</v>
      </c>
      <c r="M71" s="142">
        <v>3</v>
      </c>
      <c r="N71" s="142">
        <v>2</v>
      </c>
      <c r="O71" s="142">
        <v>2</v>
      </c>
      <c r="P71" s="142">
        <v>2</v>
      </c>
      <c r="Q71" s="142">
        <v>2</v>
      </c>
    </row>
    <row r="72" spans="3:17" ht="17.399999999999999" x14ac:dyDescent="0.3">
      <c r="C72" s="232" t="s">
        <v>777</v>
      </c>
      <c r="D72" s="232">
        <v>1.8154696428571431</v>
      </c>
      <c r="E72" s="232">
        <v>1.7424490909090908</v>
      </c>
      <c r="F72" s="232">
        <v>1.5212705426356592</v>
      </c>
      <c r="G72" s="232">
        <v>1.851602564102564</v>
      </c>
      <c r="H72" s="232">
        <v>2.0013636363636365</v>
      </c>
      <c r="I72" s="232">
        <v>1.5043137254901962</v>
      </c>
      <c r="J72" s="232">
        <v>1.4897095238095237</v>
      </c>
      <c r="K72" s="232">
        <v>1.7533333333333334</v>
      </c>
      <c r="L72" s="232">
        <v>1.7690909090909093</v>
      </c>
      <c r="M72" s="232">
        <v>2.0500000000000003</v>
      </c>
      <c r="N72" s="232">
        <v>1.6909090909090911</v>
      </c>
      <c r="O72" s="232">
        <v>1.6995474074074073</v>
      </c>
      <c r="P72" s="232">
        <v>1.843845736434109</v>
      </c>
      <c r="Q72" s="232">
        <v>1.8816246376811596</v>
      </c>
    </row>
    <row r="73" spans="3:17" x14ac:dyDescent="0.3">
      <c r="C73" s="231"/>
      <c r="D73" s="231"/>
      <c r="E73" s="231"/>
      <c r="F73" s="231"/>
      <c r="G73" s="231"/>
      <c r="H73" s="231"/>
      <c r="I73" s="231"/>
      <c r="J73" s="231"/>
      <c r="K73" s="231"/>
      <c r="L73" s="231"/>
      <c r="M73" s="231"/>
      <c r="N73" s="231"/>
      <c r="O73" s="231"/>
      <c r="P73" s="231"/>
      <c r="Q73" s="231"/>
    </row>
    <row r="74" spans="3:17" x14ac:dyDescent="0.3">
      <c r="C74" s="231"/>
      <c r="D74" s="231"/>
      <c r="E74" s="231"/>
      <c r="F74" s="231"/>
      <c r="G74" s="231"/>
      <c r="H74" s="231"/>
      <c r="I74" s="231"/>
      <c r="J74" s="231"/>
      <c r="K74" s="231"/>
      <c r="L74" s="231"/>
      <c r="M74" s="231"/>
      <c r="N74" s="231"/>
      <c r="O74" s="231"/>
      <c r="P74" s="231"/>
      <c r="Q74" s="231"/>
    </row>
    <row r="75" spans="3:17" x14ac:dyDescent="0.3">
      <c r="C75" s="231"/>
      <c r="D75" s="231"/>
      <c r="E75" s="231"/>
      <c r="F75" s="231"/>
      <c r="G75" s="231"/>
      <c r="H75" s="231"/>
      <c r="I75" s="231"/>
      <c r="J75" s="231"/>
      <c r="K75" s="231"/>
      <c r="L75" s="231"/>
      <c r="M75" s="231"/>
      <c r="N75" s="231"/>
      <c r="O75" s="231"/>
      <c r="P75" s="231"/>
      <c r="Q75" s="231"/>
    </row>
    <row r="76" spans="3:17" x14ac:dyDescent="0.3">
      <c r="C76" s="231"/>
      <c r="D76" s="231"/>
      <c r="E76" s="231"/>
      <c r="F76" s="231"/>
      <c r="G76" s="231"/>
      <c r="H76" s="231"/>
      <c r="I76" s="231"/>
      <c r="J76" s="231"/>
      <c r="K76" s="231"/>
      <c r="L76" s="231"/>
      <c r="M76" s="231"/>
      <c r="N76" s="231"/>
      <c r="O76" s="231"/>
      <c r="P76" s="231"/>
      <c r="Q76" s="231"/>
    </row>
    <row r="77" spans="3:17" x14ac:dyDescent="0.3">
      <c r="C77" s="231"/>
      <c r="D77" s="231"/>
      <c r="E77" s="231"/>
      <c r="F77" s="231"/>
      <c r="G77" s="231"/>
      <c r="H77" s="231"/>
      <c r="I77" s="231"/>
      <c r="J77" s="231"/>
      <c r="K77" s="231"/>
      <c r="L77" s="231"/>
      <c r="M77" s="231"/>
      <c r="N77" s="231"/>
      <c r="O77" s="231"/>
      <c r="P77" s="231"/>
      <c r="Q77" s="231"/>
    </row>
    <row r="78" spans="3:17" x14ac:dyDescent="0.3">
      <c r="C78" s="231"/>
      <c r="D78" s="231"/>
      <c r="E78" s="231"/>
      <c r="F78" s="231"/>
      <c r="G78" s="231"/>
      <c r="H78" s="231"/>
      <c r="I78" s="231"/>
      <c r="J78" s="231"/>
      <c r="K78" s="231"/>
      <c r="L78" s="231"/>
      <c r="M78" s="231"/>
      <c r="N78" s="231"/>
      <c r="O78" s="231"/>
      <c r="P78" s="231"/>
      <c r="Q78" s="231"/>
    </row>
    <row r="79" spans="3:17" x14ac:dyDescent="0.3">
      <c r="C79" s="231"/>
      <c r="D79" s="231"/>
      <c r="E79" s="231"/>
      <c r="F79" s="231"/>
      <c r="G79" s="231"/>
      <c r="H79" s="231"/>
      <c r="I79" s="231"/>
      <c r="J79" s="231"/>
      <c r="K79" s="231"/>
      <c r="L79" s="231"/>
      <c r="M79" s="231"/>
      <c r="N79" s="231"/>
      <c r="O79" s="231"/>
      <c r="P79" s="231"/>
      <c r="Q79" s="231"/>
    </row>
    <row r="80" spans="3:17" x14ac:dyDescent="0.3">
      <c r="C80" s="231"/>
      <c r="D80" s="231"/>
      <c r="E80" s="231"/>
      <c r="F80" s="231"/>
      <c r="G80" s="231"/>
      <c r="H80" s="231"/>
      <c r="I80" s="231"/>
      <c r="J80" s="231"/>
      <c r="K80" s="231"/>
      <c r="L80" s="231"/>
      <c r="M80" s="231"/>
      <c r="N80" s="231"/>
      <c r="O80" s="231"/>
      <c r="P80" s="231"/>
      <c r="Q80" s="231"/>
    </row>
    <row r="81" spans="3:17" x14ac:dyDescent="0.3">
      <c r="C81" s="231"/>
      <c r="D81" s="231"/>
      <c r="E81" s="231"/>
      <c r="F81" s="231"/>
      <c r="G81" s="231"/>
      <c r="H81" s="231"/>
      <c r="I81" s="231"/>
      <c r="J81" s="231"/>
      <c r="K81" s="231"/>
      <c r="L81" s="231"/>
      <c r="M81" s="231"/>
      <c r="N81" s="231"/>
      <c r="O81" s="231"/>
      <c r="P81" s="231"/>
      <c r="Q81" s="231"/>
    </row>
    <row r="82" spans="3:17" x14ac:dyDescent="0.3">
      <c r="C82" s="231"/>
      <c r="D82" s="231"/>
      <c r="E82" s="231"/>
      <c r="F82" s="231"/>
      <c r="G82" s="231"/>
      <c r="H82" s="231"/>
      <c r="I82" s="231"/>
      <c r="J82" s="231"/>
      <c r="K82" s="231"/>
      <c r="L82" s="231"/>
      <c r="M82" s="231"/>
      <c r="N82" s="231"/>
      <c r="O82" s="231"/>
      <c r="P82" s="231"/>
      <c r="Q82" s="231"/>
    </row>
    <row r="83" spans="3:17" x14ac:dyDescent="0.3">
      <c r="C83" s="231"/>
      <c r="D83" s="231"/>
      <c r="E83" s="231"/>
      <c r="F83" s="231"/>
      <c r="G83" s="231"/>
      <c r="H83" s="231"/>
      <c r="I83" s="231"/>
      <c r="J83" s="231"/>
      <c r="K83" s="231"/>
      <c r="L83" s="231"/>
      <c r="M83" s="231"/>
      <c r="N83" s="231"/>
      <c r="O83" s="231"/>
      <c r="P83" s="231"/>
      <c r="Q83" s="231"/>
    </row>
    <row r="84" spans="3:17" x14ac:dyDescent="0.3">
      <c r="C84" s="231"/>
      <c r="D84" s="231"/>
      <c r="E84" s="231"/>
      <c r="F84" s="231"/>
      <c r="G84" s="231"/>
      <c r="H84" s="231"/>
      <c r="I84" s="231"/>
      <c r="J84" s="231"/>
      <c r="K84" s="231"/>
      <c r="L84" s="231"/>
      <c r="M84" s="231"/>
      <c r="N84" s="231"/>
      <c r="O84" s="231"/>
      <c r="P84" s="231"/>
      <c r="Q84" s="231"/>
    </row>
    <row r="85" spans="3:17" x14ac:dyDescent="0.3">
      <c r="C85" s="64"/>
      <c r="D85" s="64"/>
      <c r="E85" s="64"/>
      <c r="F85" s="64"/>
      <c r="G85" s="64"/>
      <c r="H85" s="64"/>
      <c r="I85" s="64"/>
      <c r="J85" s="64"/>
      <c r="K85" s="64"/>
      <c r="L85" s="64"/>
      <c r="M85" s="64"/>
      <c r="N85" s="64"/>
      <c r="O85" s="64"/>
      <c r="P85" s="64"/>
      <c r="Q85" s="64"/>
    </row>
  </sheetData>
  <mergeCells count="3">
    <mergeCell ref="H2:O2"/>
    <mergeCell ref="D5:Q5"/>
    <mergeCell ref="C5:C6"/>
  </mergeCells>
  <pageMargins left="0.7" right="0.7" top="0.75" bottom="0.75" header="0.3" footer="0.3"/>
  <pageSetup paperSize="9" scale="70" orientation="landscape" r:id="rId1"/>
  <rowBreaks count="1" manualBreakCount="1">
    <brk id="44"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6:Q25"/>
  <sheetViews>
    <sheetView zoomScaleNormal="100" workbookViewId="0">
      <selection activeCell="C9" sqref="C9:C22"/>
    </sheetView>
  </sheetViews>
  <sheetFormatPr defaultRowHeight="14.4" x14ac:dyDescent="0.3"/>
  <cols>
    <col min="3" max="3" width="60.5546875" bestFit="1" customWidth="1"/>
    <col min="4" max="4" width="10.5546875" customWidth="1"/>
    <col min="5" max="5" width="12.6640625" bestFit="1" customWidth="1"/>
    <col min="6" max="6" width="14.6640625" bestFit="1" customWidth="1"/>
    <col min="7" max="7" width="12.109375" bestFit="1" customWidth="1"/>
    <col min="8" max="8" width="13.88671875" bestFit="1" customWidth="1"/>
    <col min="9" max="9" width="10.5546875" customWidth="1"/>
  </cols>
  <sheetData>
    <row r="6" spans="2:9" ht="21" x14ac:dyDescent="0.4">
      <c r="B6" s="467" t="s">
        <v>785</v>
      </c>
      <c r="C6" s="467"/>
      <c r="D6" s="467"/>
      <c r="E6" s="467"/>
      <c r="F6" s="467"/>
      <c r="G6" s="467"/>
      <c r="H6" s="467"/>
    </row>
    <row r="8" spans="2:9" ht="41.4" x14ac:dyDescent="0.3">
      <c r="B8" s="235" t="s">
        <v>778</v>
      </c>
      <c r="C8" s="235" t="s">
        <v>798</v>
      </c>
      <c r="D8" s="235" t="s">
        <v>779</v>
      </c>
      <c r="E8" s="235" t="s">
        <v>780</v>
      </c>
      <c r="F8" s="235" t="s">
        <v>781</v>
      </c>
      <c r="G8" s="236" t="s">
        <v>782</v>
      </c>
      <c r="H8" s="236" t="s">
        <v>800</v>
      </c>
      <c r="I8" s="235" t="s">
        <v>799</v>
      </c>
    </row>
    <row r="9" spans="2:9" x14ac:dyDescent="0.3">
      <c r="B9" s="61" t="s">
        <v>147</v>
      </c>
      <c r="C9" s="62" t="s">
        <v>796</v>
      </c>
      <c r="D9" s="61">
        <v>3</v>
      </c>
      <c r="E9" s="61">
        <v>2</v>
      </c>
      <c r="F9" s="61">
        <v>2</v>
      </c>
      <c r="G9" s="61"/>
      <c r="H9" s="60">
        <v>2.56</v>
      </c>
      <c r="I9" s="60">
        <v>0.51</v>
      </c>
    </row>
    <row r="10" spans="2:9" x14ac:dyDescent="0.3">
      <c r="B10" s="61" t="s">
        <v>148</v>
      </c>
      <c r="C10" s="62" t="s">
        <v>786</v>
      </c>
      <c r="D10" s="61">
        <v>3</v>
      </c>
      <c r="E10" s="61">
        <v>2</v>
      </c>
      <c r="F10" s="61">
        <v>2</v>
      </c>
      <c r="G10" s="61"/>
      <c r="H10" s="60">
        <v>2.54</v>
      </c>
      <c r="I10" s="60">
        <v>0.51</v>
      </c>
    </row>
    <row r="11" spans="2:9" x14ac:dyDescent="0.3">
      <c r="B11" s="61" t="s">
        <v>149</v>
      </c>
      <c r="C11" s="62" t="s">
        <v>787</v>
      </c>
      <c r="D11" s="61">
        <v>3</v>
      </c>
      <c r="E11" s="61">
        <v>2</v>
      </c>
      <c r="F11" s="61">
        <v>2</v>
      </c>
      <c r="G11" s="61"/>
      <c r="H11" s="60">
        <v>2.57</v>
      </c>
      <c r="I11" s="60">
        <v>0.51</v>
      </c>
    </row>
    <row r="12" spans="2:9" x14ac:dyDescent="0.3">
      <c r="B12" s="61" t="s">
        <v>150</v>
      </c>
      <c r="C12" s="62" t="s">
        <v>797</v>
      </c>
      <c r="D12" s="61">
        <v>2</v>
      </c>
      <c r="E12" s="61">
        <v>3</v>
      </c>
      <c r="F12" s="61">
        <v>2</v>
      </c>
      <c r="G12" s="61"/>
      <c r="H12" s="60">
        <v>2.25</v>
      </c>
      <c r="I12" s="60">
        <v>0.45</v>
      </c>
    </row>
    <row r="13" spans="2:9" x14ac:dyDescent="0.3">
      <c r="B13" s="61" t="s">
        <v>151</v>
      </c>
      <c r="C13" s="62" t="s">
        <v>788</v>
      </c>
      <c r="D13" s="61">
        <v>3</v>
      </c>
      <c r="E13" s="61">
        <v>3</v>
      </c>
      <c r="F13" s="61">
        <v>2</v>
      </c>
      <c r="G13" s="61"/>
      <c r="H13" s="60">
        <v>2.75</v>
      </c>
      <c r="I13" s="60">
        <v>0.55000000000000004</v>
      </c>
    </row>
    <row r="14" spans="2:9" x14ac:dyDescent="0.3">
      <c r="B14" s="61" t="s">
        <v>152</v>
      </c>
      <c r="C14" s="62" t="s">
        <v>789</v>
      </c>
      <c r="D14" s="61">
        <v>2</v>
      </c>
      <c r="E14" s="61">
        <v>3</v>
      </c>
      <c r="F14" s="61">
        <v>2</v>
      </c>
      <c r="G14" s="61"/>
      <c r="H14" s="60">
        <v>2.42</v>
      </c>
      <c r="I14" s="60">
        <v>0.48</v>
      </c>
    </row>
    <row r="15" spans="2:9" x14ac:dyDescent="0.3">
      <c r="B15" s="61" t="s">
        <v>153</v>
      </c>
      <c r="C15" s="62" t="s">
        <v>790</v>
      </c>
      <c r="D15" s="61">
        <v>1</v>
      </c>
      <c r="E15" s="61">
        <v>2</v>
      </c>
      <c r="F15" s="61">
        <v>1</v>
      </c>
      <c r="G15" s="61"/>
      <c r="H15" s="60">
        <v>1.18</v>
      </c>
      <c r="I15" s="60">
        <v>0.24</v>
      </c>
    </row>
    <row r="16" spans="2:9" x14ac:dyDescent="0.3">
      <c r="B16" s="61" t="s">
        <v>154</v>
      </c>
      <c r="C16" s="62" t="s">
        <v>791</v>
      </c>
      <c r="D16" s="61">
        <v>1</v>
      </c>
      <c r="E16" s="61">
        <v>1</v>
      </c>
      <c r="F16" s="61">
        <v>1</v>
      </c>
      <c r="G16" s="61">
        <v>2</v>
      </c>
      <c r="H16" s="60">
        <v>1.32</v>
      </c>
      <c r="I16" s="60">
        <v>0.26</v>
      </c>
    </row>
    <row r="17" spans="1:17" x14ac:dyDescent="0.3">
      <c r="B17" s="61" t="s">
        <v>155</v>
      </c>
      <c r="C17" s="62" t="s">
        <v>792</v>
      </c>
      <c r="D17" s="61">
        <v>1</v>
      </c>
      <c r="E17" s="61">
        <v>2</v>
      </c>
      <c r="F17" s="61">
        <v>1</v>
      </c>
      <c r="G17" s="61"/>
      <c r="H17" s="60">
        <v>1.37</v>
      </c>
      <c r="I17" s="60">
        <v>0.27</v>
      </c>
    </row>
    <row r="18" spans="1:17" x14ac:dyDescent="0.3">
      <c r="B18" s="61" t="s">
        <v>156</v>
      </c>
      <c r="C18" s="62" t="s">
        <v>793</v>
      </c>
      <c r="D18" s="61">
        <v>2</v>
      </c>
      <c r="E18" s="61">
        <v>1</v>
      </c>
      <c r="F18" s="61">
        <v>2</v>
      </c>
      <c r="G18" s="61">
        <v>2</v>
      </c>
      <c r="H18" s="60">
        <v>1.91</v>
      </c>
      <c r="I18" s="60">
        <v>0.38</v>
      </c>
    </row>
    <row r="19" spans="1:17" x14ac:dyDescent="0.3">
      <c r="B19" s="61" t="s">
        <v>157</v>
      </c>
      <c r="C19" s="62" t="s">
        <v>794</v>
      </c>
      <c r="D19" s="61">
        <v>2</v>
      </c>
      <c r="E19" s="61">
        <v>2</v>
      </c>
      <c r="F19" s="61">
        <v>2</v>
      </c>
      <c r="G19" s="61"/>
      <c r="H19" s="60">
        <v>1.99</v>
      </c>
      <c r="I19" s="60">
        <v>0.4</v>
      </c>
    </row>
    <row r="20" spans="1:17" x14ac:dyDescent="0.3">
      <c r="B20" s="61" t="s">
        <v>158</v>
      </c>
      <c r="C20" s="62" t="s">
        <v>795</v>
      </c>
      <c r="D20" s="61">
        <v>3</v>
      </c>
      <c r="E20" s="61">
        <v>2</v>
      </c>
      <c r="F20" s="61">
        <v>1</v>
      </c>
      <c r="G20" s="61"/>
      <c r="H20" s="60">
        <v>2.2799999999999998</v>
      </c>
      <c r="I20" s="60">
        <v>0.46</v>
      </c>
    </row>
    <row r="21" spans="1:17" ht="27.6" x14ac:dyDescent="0.3">
      <c r="B21" s="61" t="s">
        <v>159</v>
      </c>
      <c r="C21" s="234" t="s">
        <v>138</v>
      </c>
      <c r="D21" s="61">
        <v>3</v>
      </c>
      <c r="E21" s="61">
        <v>3</v>
      </c>
      <c r="F21" s="61">
        <v>2</v>
      </c>
      <c r="G21" s="61"/>
      <c r="H21" s="60">
        <v>2.76</v>
      </c>
      <c r="I21" s="60">
        <v>0.55000000000000004</v>
      </c>
    </row>
    <row r="22" spans="1:17" ht="41.4" x14ac:dyDescent="0.3">
      <c r="B22" s="61" t="s">
        <v>160</v>
      </c>
      <c r="C22" s="234" t="s">
        <v>140</v>
      </c>
      <c r="D22" s="61">
        <v>3</v>
      </c>
      <c r="E22" s="61">
        <v>2</v>
      </c>
      <c r="F22" s="61">
        <v>2</v>
      </c>
      <c r="G22" s="61"/>
      <c r="H22" s="60">
        <v>2.6</v>
      </c>
      <c r="I22" s="60">
        <v>0.52</v>
      </c>
    </row>
    <row r="24" spans="1:17" x14ac:dyDescent="0.3">
      <c r="A24" s="231"/>
      <c r="B24" s="231"/>
      <c r="C24" s="231"/>
      <c r="D24" s="231"/>
      <c r="E24" s="231"/>
      <c r="F24" s="231"/>
      <c r="G24" s="231"/>
      <c r="H24" s="231"/>
      <c r="I24" s="231"/>
      <c r="J24" s="231"/>
      <c r="K24" s="231"/>
      <c r="L24" s="231"/>
      <c r="M24" s="231"/>
      <c r="N24" s="231"/>
      <c r="O24" s="231"/>
    </row>
    <row r="25" spans="1:17" x14ac:dyDescent="0.3">
      <c r="A25" s="231"/>
      <c r="B25" s="231"/>
      <c r="C25" s="231"/>
      <c r="D25" s="258"/>
      <c r="E25" s="258"/>
      <c r="F25" s="258"/>
      <c r="G25" s="258"/>
      <c r="H25" s="258"/>
      <c r="I25" s="258"/>
      <c r="J25" s="258"/>
      <c r="K25" s="258"/>
      <c r="L25" s="258"/>
      <c r="M25" s="258"/>
      <c r="N25" s="258"/>
      <c r="O25" s="259"/>
      <c r="P25" s="259"/>
      <c r="Q25" s="259"/>
    </row>
  </sheetData>
  <mergeCells count="1">
    <mergeCell ref="B6:H6"/>
  </mergeCells>
  <pageMargins left="0.7" right="0.7" top="0.75" bottom="0.75" header="0.3" footer="0.3"/>
  <pageSetup paperSize="9" scale="8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4:I22"/>
  <sheetViews>
    <sheetView zoomScaleNormal="100" workbookViewId="0">
      <selection activeCell="I20" sqref="I20"/>
    </sheetView>
  </sheetViews>
  <sheetFormatPr defaultRowHeight="14.4" x14ac:dyDescent="0.3"/>
  <sheetData>
    <row r="4" spans="3:9" ht="17.399999999999999" x14ac:dyDescent="0.3">
      <c r="C4" s="387" t="s">
        <v>806</v>
      </c>
      <c r="D4" s="387"/>
      <c r="E4" s="387"/>
      <c r="F4" s="387"/>
      <c r="G4" s="387"/>
      <c r="H4" s="387"/>
      <c r="I4" s="387"/>
    </row>
    <row r="5" spans="3:9" ht="17.399999999999999" x14ac:dyDescent="0.3">
      <c r="C5" s="252"/>
      <c r="D5" s="252"/>
      <c r="E5" s="252"/>
      <c r="F5" s="252"/>
      <c r="G5" s="252"/>
    </row>
    <row r="6" spans="3:9" ht="15" thickBot="1" x14ac:dyDescent="0.35"/>
    <row r="7" spans="3:9" x14ac:dyDescent="0.3">
      <c r="C7" s="468" t="s">
        <v>778</v>
      </c>
      <c r="D7" s="470" t="s">
        <v>717</v>
      </c>
      <c r="E7" s="471"/>
      <c r="F7" s="471"/>
      <c r="G7" s="472"/>
    </row>
    <row r="8" spans="3:9" ht="55.2" x14ac:dyDescent="0.3">
      <c r="C8" s="469"/>
      <c r="D8" s="238" t="s">
        <v>801</v>
      </c>
      <c r="E8" s="235" t="s">
        <v>802</v>
      </c>
      <c r="F8" s="235" t="s">
        <v>799</v>
      </c>
      <c r="G8" s="239" t="s">
        <v>803</v>
      </c>
    </row>
    <row r="9" spans="3:9" ht="17.399999999999999" x14ac:dyDescent="0.3">
      <c r="C9" s="254" t="s">
        <v>147</v>
      </c>
      <c r="D9" s="241">
        <v>1.82</v>
      </c>
      <c r="E9" s="246">
        <v>1.45</v>
      </c>
      <c r="F9" s="61">
        <v>0.51</v>
      </c>
      <c r="G9" s="250">
        <v>1.96</v>
      </c>
    </row>
    <row r="10" spans="3:9" ht="17.399999999999999" x14ac:dyDescent="0.3">
      <c r="C10" s="254" t="s">
        <v>148</v>
      </c>
      <c r="D10" s="241">
        <v>1.74</v>
      </c>
      <c r="E10" s="246">
        <v>1.3920000000000001</v>
      </c>
      <c r="F10" s="61">
        <v>0.51</v>
      </c>
      <c r="G10" s="250">
        <v>1.9020000000000001</v>
      </c>
    </row>
    <row r="11" spans="3:9" ht="17.399999999999999" x14ac:dyDescent="0.3">
      <c r="C11" s="254" t="s">
        <v>149</v>
      </c>
      <c r="D11" s="241">
        <v>1.52</v>
      </c>
      <c r="E11" s="246">
        <v>1.2160000000000002</v>
      </c>
      <c r="F11" s="61">
        <v>0.51</v>
      </c>
      <c r="G11" s="250">
        <v>1.7260000000000002</v>
      </c>
    </row>
    <row r="12" spans="3:9" ht="17.399999999999999" x14ac:dyDescent="0.3">
      <c r="C12" s="254" t="s">
        <v>150</v>
      </c>
      <c r="D12" s="241">
        <v>1.85</v>
      </c>
      <c r="E12" s="246">
        <v>1.4800000000000002</v>
      </c>
      <c r="F12" s="61">
        <v>0.45</v>
      </c>
      <c r="G12" s="250">
        <v>1.9300000000000002</v>
      </c>
    </row>
    <row r="13" spans="3:9" ht="17.399999999999999" x14ac:dyDescent="0.3">
      <c r="C13" s="254" t="s">
        <v>151</v>
      </c>
      <c r="D13" s="241">
        <v>2</v>
      </c>
      <c r="E13" s="246">
        <v>1.6</v>
      </c>
      <c r="F13" s="61">
        <v>0.55000000000000004</v>
      </c>
      <c r="G13" s="250">
        <v>2.1500000000000004</v>
      </c>
    </row>
    <row r="14" spans="3:9" ht="17.399999999999999" x14ac:dyDescent="0.3">
      <c r="C14" s="254" t="s">
        <v>152</v>
      </c>
      <c r="D14" s="241">
        <v>1.5</v>
      </c>
      <c r="E14" s="246">
        <v>1.21</v>
      </c>
      <c r="F14" s="61">
        <v>0.48</v>
      </c>
      <c r="G14" s="250">
        <v>1.69</v>
      </c>
    </row>
    <row r="15" spans="3:9" ht="17.399999999999999" x14ac:dyDescent="0.3">
      <c r="C15" s="254" t="s">
        <v>153</v>
      </c>
      <c r="D15" s="241">
        <v>1.49</v>
      </c>
      <c r="E15" s="246">
        <v>1.1919999999999999</v>
      </c>
      <c r="F15" s="61">
        <v>0.24</v>
      </c>
      <c r="G15" s="250">
        <v>1.4319999999999999</v>
      </c>
    </row>
    <row r="16" spans="3:9" ht="17.399999999999999" x14ac:dyDescent="0.3">
      <c r="C16" s="254" t="s">
        <v>154</v>
      </c>
      <c r="D16" s="241">
        <v>1.75</v>
      </c>
      <c r="E16" s="246">
        <v>1.41</v>
      </c>
      <c r="F16" s="61">
        <v>0.26</v>
      </c>
      <c r="G16" s="250">
        <v>1.67</v>
      </c>
    </row>
    <row r="17" spans="3:7" ht="17.399999999999999" x14ac:dyDescent="0.3">
      <c r="C17" s="254" t="s">
        <v>155</v>
      </c>
      <c r="D17" s="241">
        <v>1.77</v>
      </c>
      <c r="E17" s="246">
        <v>1.4160000000000001</v>
      </c>
      <c r="F17" s="61">
        <v>0.27</v>
      </c>
      <c r="G17" s="250">
        <v>1.6860000000000002</v>
      </c>
    </row>
    <row r="18" spans="3:7" ht="17.399999999999999" x14ac:dyDescent="0.3">
      <c r="C18" s="254" t="s">
        <v>156</v>
      </c>
      <c r="D18" s="241">
        <v>2.0499999999999998</v>
      </c>
      <c r="E18" s="246">
        <v>1.64</v>
      </c>
      <c r="F18" s="61">
        <v>0.38</v>
      </c>
      <c r="G18" s="250">
        <v>2.02</v>
      </c>
    </row>
    <row r="19" spans="3:7" ht="17.399999999999999" x14ac:dyDescent="0.3">
      <c r="C19" s="254" t="s">
        <v>157</v>
      </c>
      <c r="D19" s="241">
        <v>1.69</v>
      </c>
      <c r="E19" s="246">
        <v>1.3520000000000001</v>
      </c>
      <c r="F19" s="61">
        <v>0.4</v>
      </c>
      <c r="G19" s="250">
        <v>1.7520000000000002</v>
      </c>
    </row>
    <row r="20" spans="3:7" ht="17.399999999999999" x14ac:dyDescent="0.3">
      <c r="C20" s="254" t="s">
        <v>158</v>
      </c>
      <c r="D20" s="241">
        <v>1.7</v>
      </c>
      <c r="E20" s="246">
        <v>1.36</v>
      </c>
      <c r="F20" s="61">
        <v>0.46</v>
      </c>
      <c r="G20" s="250">
        <v>1.82</v>
      </c>
    </row>
    <row r="21" spans="3:7" ht="17.399999999999999" x14ac:dyDescent="0.3">
      <c r="C21" s="254" t="s">
        <v>159</v>
      </c>
      <c r="D21" s="241">
        <v>1.84</v>
      </c>
      <c r="E21" s="246">
        <v>1.48</v>
      </c>
      <c r="F21" s="61">
        <v>0.55000000000000004</v>
      </c>
      <c r="G21" s="250">
        <v>2.0299999999999998</v>
      </c>
    </row>
    <row r="22" spans="3:7" ht="18" thickBot="1" x14ac:dyDescent="0.35">
      <c r="C22" s="255" t="s">
        <v>160</v>
      </c>
      <c r="D22" s="242">
        <v>1.88</v>
      </c>
      <c r="E22" s="247">
        <v>1.5</v>
      </c>
      <c r="F22" s="240">
        <v>0.52</v>
      </c>
      <c r="G22" s="251">
        <v>2.024</v>
      </c>
    </row>
  </sheetData>
  <mergeCells count="3">
    <mergeCell ref="C7:C8"/>
    <mergeCell ref="D7:G7"/>
    <mergeCell ref="C4:I4"/>
  </mergeCells>
  <pageMargins left="0.7" right="0.7" top="0.75" bottom="0.75" header="0.3" footer="0.3"/>
  <pageSetup paperSize="9" scale="10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9"/>
  <sheetViews>
    <sheetView topLeftCell="A10" workbookViewId="0">
      <selection activeCell="C17" sqref="C17:C18"/>
    </sheetView>
  </sheetViews>
  <sheetFormatPr defaultRowHeight="14.4" x14ac:dyDescent="0.3"/>
  <cols>
    <col min="2" max="2" width="7.6640625" bestFit="1" customWidth="1"/>
    <col min="3" max="3" width="84.5546875" customWidth="1"/>
  </cols>
  <sheetData>
    <row r="2" spans="2:3" ht="21" x14ac:dyDescent="0.4">
      <c r="C2" s="43" t="s">
        <v>141</v>
      </c>
    </row>
    <row r="3" spans="2:3" ht="25.5" customHeight="1" x14ac:dyDescent="0.3">
      <c r="B3" s="385" t="s">
        <v>142</v>
      </c>
      <c r="C3" s="385"/>
    </row>
    <row r="4" spans="2:3" ht="25.5" customHeight="1" x14ac:dyDescent="0.3">
      <c r="B4" s="385"/>
      <c r="C4" s="385"/>
    </row>
    <row r="5" spans="2:3" ht="44.25" customHeight="1" x14ac:dyDescent="0.3">
      <c r="B5" s="39" t="s">
        <v>113</v>
      </c>
      <c r="C5" s="40" t="s">
        <v>114</v>
      </c>
    </row>
    <row r="6" spans="2:3" ht="42.75" customHeight="1" x14ac:dyDescent="0.3">
      <c r="B6" s="39" t="s">
        <v>115</v>
      </c>
      <c r="C6" s="40" t="s">
        <v>116</v>
      </c>
    </row>
    <row r="7" spans="2:3" ht="53.25" customHeight="1" x14ac:dyDescent="0.3">
      <c r="B7" s="39" t="s">
        <v>117</v>
      </c>
      <c r="C7" s="40" t="s">
        <v>118</v>
      </c>
    </row>
    <row r="8" spans="2:3" ht="45" customHeight="1" x14ac:dyDescent="0.3">
      <c r="B8" s="39" t="s">
        <v>119</v>
      </c>
      <c r="C8" s="40" t="s">
        <v>120</v>
      </c>
    </row>
    <row r="9" spans="2:3" ht="40.5" customHeight="1" x14ac:dyDescent="0.3">
      <c r="B9" s="39" t="s">
        <v>121</v>
      </c>
      <c r="C9" s="40" t="s">
        <v>122</v>
      </c>
    </row>
    <row r="10" spans="2:3" ht="44.25" customHeight="1" x14ac:dyDescent="0.3">
      <c r="B10" s="39" t="s">
        <v>123</v>
      </c>
      <c r="C10" s="40" t="s">
        <v>124</v>
      </c>
    </row>
    <row r="11" spans="2:3" ht="43.5" customHeight="1" x14ac:dyDescent="0.3">
      <c r="B11" s="39" t="s">
        <v>125</v>
      </c>
      <c r="C11" s="40" t="s">
        <v>126</v>
      </c>
    </row>
    <row r="12" spans="2:3" ht="22.5" customHeight="1" x14ac:dyDescent="0.3">
      <c r="B12" s="39" t="s">
        <v>127</v>
      </c>
      <c r="C12" s="40" t="s">
        <v>128</v>
      </c>
    </row>
    <row r="13" spans="2:3" ht="30" customHeight="1" x14ac:dyDescent="0.3">
      <c r="B13" s="39" t="s">
        <v>129</v>
      </c>
      <c r="C13" s="40" t="s">
        <v>130</v>
      </c>
    </row>
    <row r="14" spans="2:3" ht="41.25" customHeight="1" x14ac:dyDescent="0.3">
      <c r="B14" s="39" t="s">
        <v>131</v>
      </c>
      <c r="C14" s="40" t="s">
        <v>132</v>
      </c>
    </row>
    <row r="15" spans="2:3" ht="44.25" customHeight="1" x14ac:dyDescent="0.3">
      <c r="B15" s="39" t="s">
        <v>133</v>
      </c>
      <c r="C15" s="40" t="s">
        <v>134</v>
      </c>
    </row>
    <row r="16" spans="2:3" ht="42.75" customHeight="1" x14ac:dyDescent="0.3">
      <c r="B16" s="39" t="s">
        <v>135</v>
      </c>
      <c r="C16" s="40" t="s">
        <v>136</v>
      </c>
    </row>
    <row r="17" spans="2:3" ht="24.75" customHeight="1" x14ac:dyDescent="0.3">
      <c r="B17" s="39" t="s">
        <v>137</v>
      </c>
      <c r="C17" s="40" t="s">
        <v>138</v>
      </c>
    </row>
    <row r="18" spans="2:3" ht="27.6" x14ac:dyDescent="0.3">
      <c r="B18" s="39" t="s">
        <v>139</v>
      </c>
      <c r="C18" s="40" t="s">
        <v>140</v>
      </c>
    </row>
    <row r="19" spans="2:3" x14ac:dyDescent="0.3">
      <c r="B19" s="39"/>
      <c r="C19" s="40"/>
    </row>
  </sheetData>
  <mergeCells count="1">
    <mergeCell ref="B3:C4"/>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P84"/>
  <sheetViews>
    <sheetView topLeftCell="A52" zoomScaleNormal="100" workbookViewId="0">
      <selection activeCell="F77" sqref="F77"/>
    </sheetView>
  </sheetViews>
  <sheetFormatPr defaultRowHeight="14.4" x14ac:dyDescent="0.3"/>
  <cols>
    <col min="2" max="2" width="14" style="55" customWidth="1"/>
    <col min="3" max="16" width="8.6640625" style="55"/>
  </cols>
  <sheetData>
    <row r="3" spans="2:16" ht="23.4" customHeight="1" x14ac:dyDescent="0.45">
      <c r="G3" s="474" t="s">
        <v>776</v>
      </c>
      <c r="H3" s="474"/>
      <c r="I3" s="474"/>
      <c r="J3" s="474"/>
      <c r="K3" s="474"/>
      <c r="L3" s="474"/>
      <c r="M3" s="474"/>
      <c r="N3" s="474"/>
    </row>
    <row r="6" spans="2:16" x14ac:dyDescent="0.3">
      <c r="B6" s="465" t="s">
        <v>617</v>
      </c>
      <c r="C6" s="462" t="s">
        <v>715</v>
      </c>
      <c r="D6" s="463"/>
      <c r="E6" s="463"/>
      <c r="F6" s="463"/>
      <c r="G6" s="463"/>
      <c r="H6" s="463"/>
      <c r="I6" s="463"/>
      <c r="J6" s="463"/>
      <c r="K6" s="463"/>
      <c r="L6" s="463"/>
      <c r="M6" s="463"/>
      <c r="N6" s="463"/>
      <c r="O6" s="463"/>
      <c r="P6" s="464"/>
    </row>
    <row r="7" spans="2:16" x14ac:dyDescent="0.3">
      <c r="B7" s="466"/>
      <c r="C7" s="230" t="s">
        <v>147</v>
      </c>
      <c r="D7" s="230" t="s">
        <v>148</v>
      </c>
      <c r="E7" s="230" t="s">
        <v>149</v>
      </c>
      <c r="F7" s="230" t="s">
        <v>150</v>
      </c>
      <c r="G7" s="230" t="s">
        <v>151</v>
      </c>
      <c r="H7" s="230" t="s">
        <v>152</v>
      </c>
      <c r="I7" s="230" t="s">
        <v>153</v>
      </c>
      <c r="J7" s="230" t="s">
        <v>154</v>
      </c>
      <c r="K7" s="230" t="s">
        <v>155</v>
      </c>
      <c r="L7" s="230" t="s">
        <v>156</v>
      </c>
      <c r="M7" s="230" t="s">
        <v>157</v>
      </c>
      <c r="N7" s="230" t="s">
        <v>716</v>
      </c>
      <c r="O7" s="230" t="s">
        <v>159</v>
      </c>
      <c r="P7" s="230" t="s">
        <v>160</v>
      </c>
    </row>
    <row r="8" spans="2:16" x14ac:dyDescent="0.3">
      <c r="B8" s="230" t="s">
        <v>618</v>
      </c>
      <c r="C8" s="142" t="s">
        <v>51</v>
      </c>
      <c r="D8" s="142" t="s">
        <v>51</v>
      </c>
      <c r="E8" s="142" t="s">
        <v>51</v>
      </c>
      <c r="F8" s="142" t="s">
        <v>51</v>
      </c>
      <c r="G8" s="142" t="s">
        <v>51</v>
      </c>
      <c r="H8" s="142">
        <v>1</v>
      </c>
      <c r="I8" s="142" t="s">
        <v>51</v>
      </c>
      <c r="J8" s="142" t="s">
        <v>51</v>
      </c>
      <c r="K8" s="142">
        <v>1.5</v>
      </c>
      <c r="L8" s="142">
        <v>1.33</v>
      </c>
      <c r="M8" s="142" t="s">
        <v>51</v>
      </c>
      <c r="N8" s="142" t="s">
        <v>51</v>
      </c>
      <c r="O8" s="142" t="s">
        <v>51</v>
      </c>
      <c r="P8" s="142" t="s">
        <v>51</v>
      </c>
    </row>
    <row r="9" spans="2:16" x14ac:dyDescent="0.3">
      <c r="B9" s="230" t="s">
        <v>619</v>
      </c>
      <c r="C9" s="142">
        <v>1</v>
      </c>
      <c r="D9" s="142">
        <v>0.66666666666666663</v>
      </c>
      <c r="E9" s="142" t="s">
        <v>51</v>
      </c>
      <c r="F9" s="142" t="s">
        <v>51</v>
      </c>
      <c r="G9" s="142">
        <v>0.66666666666666663</v>
      </c>
      <c r="H9" s="142" t="s">
        <v>51</v>
      </c>
      <c r="I9" s="142" t="s">
        <v>51</v>
      </c>
      <c r="J9" s="142" t="s">
        <v>51</v>
      </c>
      <c r="K9" s="142" t="s">
        <v>51</v>
      </c>
      <c r="L9" s="142" t="s">
        <v>51</v>
      </c>
      <c r="M9" s="142">
        <v>0.66666666666666663</v>
      </c>
      <c r="N9" s="142">
        <v>0.66666666666666663</v>
      </c>
      <c r="O9" s="142" t="s">
        <v>51</v>
      </c>
      <c r="P9" s="142">
        <v>0.33333333333333331</v>
      </c>
    </row>
    <row r="10" spans="2:16" x14ac:dyDescent="0.3">
      <c r="B10" s="230" t="s">
        <v>620</v>
      </c>
      <c r="C10" s="142">
        <v>3</v>
      </c>
      <c r="D10" s="142">
        <v>2</v>
      </c>
      <c r="E10" s="142" t="s">
        <v>51</v>
      </c>
      <c r="F10" s="142" t="s">
        <v>51</v>
      </c>
      <c r="G10" s="142">
        <v>2</v>
      </c>
      <c r="H10" s="142" t="s">
        <v>51</v>
      </c>
      <c r="I10" s="142" t="s">
        <v>51</v>
      </c>
      <c r="J10" s="142" t="s">
        <v>51</v>
      </c>
      <c r="K10" s="142" t="s">
        <v>51</v>
      </c>
      <c r="L10" s="142" t="s">
        <v>51</v>
      </c>
      <c r="M10" s="142">
        <v>2</v>
      </c>
      <c r="N10" s="142">
        <v>2</v>
      </c>
      <c r="O10" s="142" t="s">
        <v>51</v>
      </c>
      <c r="P10" s="142">
        <v>1</v>
      </c>
    </row>
    <row r="11" spans="2:16" x14ac:dyDescent="0.3">
      <c r="B11" s="230" t="s">
        <v>621</v>
      </c>
      <c r="C11" s="142">
        <v>1.5</v>
      </c>
      <c r="D11" s="142">
        <v>0.83499999999999996</v>
      </c>
      <c r="E11" s="142">
        <v>0.5</v>
      </c>
      <c r="F11" s="142">
        <v>0.66500000000000004</v>
      </c>
      <c r="G11" s="142" t="s">
        <v>51</v>
      </c>
      <c r="H11" s="142" t="s">
        <v>51</v>
      </c>
      <c r="I11" s="142" t="s">
        <v>51</v>
      </c>
      <c r="J11" s="142" t="s">
        <v>51</v>
      </c>
      <c r="K11" s="142" t="s">
        <v>51</v>
      </c>
      <c r="L11" s="142" t="s">
        <v>51</v>
      </c>
      <c r="M11" s="142" t="s">
        <v>51</v>
      </c>
      <c r="N11" s="142" t="s">
        <v>51</v>
      </c>
      <c r="O11" s="142" t="s">
        <v>51</v>
      </c>
      <c r="P11" s="142" t="s">
        <v>51</v>
      </c>
    </row>
    <row r="12" spans="2:16" x14ac:dyDescent="0.3">
      <c r="B12" s="230" t="s">
        <v>622</v>
      </c>
      <c r="C12" s="142" t="s">
        <v>51</v>
      </c>
      <c r="D12" s="142" t="s">
        <v>51</v>
      </c>
      <c r="E12" s="142">
        <v>1</v>
      </c>
      <c r="F12" s="142" t="s">
        <v>51</v>
      </c>
      <c r="G12" s="142" t="s">
        <v>51</v>
      </c>
      <c r="H12" s="142">
        <v>1.17</v>
      </c>
      <c r="I12" s="142">
        <v>1.5</v>
      </c>
      <c r="J12" s="142">
        <v>3</v>
      </c>
      <c r="K12" s="142">
        <v>2</v>
      </c>
      <c r="L12" s="142" t="s">
        <v>51</v>
      </c>
      <c r="M12" s="142">
        <v>1</v>
      </c>
      <c r="N12" s="142">
        <v>1</v>
      </c>
      <c r="O12" s="142" t="s">
        <v>51</v>
      </c>
      <c r="P12" s="142" t="s">
        <v>51</v>
      </c>
    </row>
    <row r="13" spans="2:16" x14ac:dyDescent="0.3">
      <c r="B13" s="230" t="s">
        <v>623</v>
      </c>
      <c r="C13" s="142">
        <v>1.22</v>
      </c>
      <c r="D13" s="142">
        <v>0.61</v>
      </c>
      <c r="E13" s="142">
        <v>0.91500000000000004</v>
      </c>
      <c r="F13" s="142" t="s">
        <v>51</v>
      </c>
      <c r="G13" s="142" t="s">
        <v>51</v>
      </c>
      <c r="H13" s="142" t="s">
        <v>51</v>
      </c>
      <c r="I13" s="142" t="s">
        <v>51</v>
      </c>
      <c r="J13" s="142" t="s">
        <v>51</v>
      </c>
      <c r="K13" s="142" t="s">
        <v>51</v>
      </c>
      <c r="L13" s="142" t="s">
        <v>51</v>
      </c>
      <c r="M13" s="142" t="s">
        <v>51</v>
      </c>
      <c r="N13" s="142" t="s">
        <v>51</v>
      </c>
      <c r="O13" s="142" t="s">
        <v>51</v>
      </c>
      <c r="P13" s="142" t="s">
        <v>51</v>
      </c>
    </row>
    <row r="14" spans="2:16" x14ac:dyDescent="0.3">
      <c r="B14" s="230" t="s">
        <v>624</v>
      </c>
      <c r="C14" s="142" t="s">
        <v>51</v>
      </c>
      <c r="D14" s="142" t="s">
        <v>51</v>
      </c>
      <c r="E14" s="142" t="s">
        <v>51</v>
      </c>
      <c r="F14" s="142" t="s">
        <v>51</v>
      </c>
      <c r="G14" s="142" t="s">
        <v>51</v>
      </c>
      <c r="H14" s="142" t="s">
        <v>51</v>
      </c>
      <c r="I14" s="142" t="s">
        <v>51</v>
      </c>
      <c r="J14" s="142" t="s">
        <v>51</v>
      </c>
      <c r="K14" s="142" t="s">
        <v>51</v>
      </c>
      <c r="L14" s="142">
        <v>2.2000000000000002</v>
      </c>
      <c r="M14" s="142" t="s">
        <v>51</v>
      </c>
      <c r="N14" s="142" t="s">
        <v>51</v>
      </c>
      <c r="O14" s="142" t="s">
        <v>51</v>
      </c>
      <c r="P14" s="142" t="s">
        <v>51</v>
      </c>
    </row>
    <row r="15" spans="2:16" x14ac:dyDescent="0.3">
      <c r="B15" s="230" t="s">
        <v>625</v>
      </c>
      <c r="C15" s="142">
        <v>1.8</v>
      </c>
      <c r="D15" s="142">
        <v>1</v>
      </c>
      <c r="E15" s="142">
        <v>1</v>
      </c>
      <c r="F15" s="142">
        <v>1</v>
      </c>
      <c r="G15" s="142" t="s">
        <v>51</v>
      </c>
      <c r="H15" s="142" t="s">
        <v>51</v>
      </c>
      <c r="I15" s="142" t="s">
        <v>51</v>
      </c>
      <c r="J15" s="142" t="s">
        <v>51</v>
      </c>
      <c r="K15" s="142" t="s">
        <v>51</v>
      </c>
      <c r="L15" s="142" t="s">
        <v>51</v>
      </c>
      <c r="M15" s="142" t="s">
        <v>51</v>
      </c>
      <c r="N15" s="142" t="s">
        <v>51</v>
      </c>
      <c r="O15" s="142" t="s">
        <v>51</v>
      </c>
      <c r="P15" s="142" t="s">
        <v>51</v>
      </c>
    </row>
    <row r="16" spans="2:16" x14ac:dyDescent="0.3">
      <c r="B16" s="230" t="s">
        <v>626</v>
      </c>
      <c r="C16" s="142">
        <v>1</v>
      </c>
      <c r="D16" s="142">
        <v>1</v>
      </c>
      <c r="E16" s="142">
        <v>1</v>
      </c>
      <c r="F16" s="142">
        <v>1</v>
      </c>
      <c r="G16" s="142">
        <v>2</v>
      </c>
      <c r="H16" s="142" t="s">
        <v>51</v>
      </c>
      <c r="I16" s="142" t="s">
        <v>51</v>
      </c>
      <c r="J16" s="142" t="s">
        <v>51</v>
      </c>
      <c r="K16" s="142" t="s">
        <v>51</v>
      </c>
      <c r="L16" s="142" t="s">
        <v>51</v>
      </c>
      <c r="M16" s="142" t="s">
        <v>51</v>
      </c>
      <c r="N16" s="142" t="s">
        <v>51</v>
      </c>
      <c r="O16" s="142" t="s">
        <v>51</v>
      </c>
      <c r="P16" s="142" t="s">
        <v>51</v>
      </c>
    </row>
    <row r="17" spans="2:16" x14ac:dyDescent="0.3">
      <c r="B17" s="230" t="s">
        <v>627</v>
      </c>
      <c r="C17" s="142" t="s">
        <v>51</v>
      </c>
      <c r="D17" s="142" t="s">
        <v>51</v>
      </c>
      <c r="E17" s="142" t="s">
        <v>51</v>
      </c>
      <c r="F17" s="142" t="s">
        <v>51</v>
      </c>
      <c r="G17" s="142" t="s">
        <v>51</v>
      </c>
      <c r="H17" s="142">
        <v>2.5</v>
      </c>
      <c r="I17" s="142" t="s">
        <v>51</v>
      </c>
      <c r="J17" s="142" t="s">
        <v>51</v>
      </c>
      <c r="K17" s="142">
        <v>1.5</v>
      </c>
      <c r="L17" s="142">
        <v>1.67</v>
      </c>
      <c r="M17" s="142" t="s">
        <v>51</v>
      </c>
      <c r="N17" s="142" t="s">
        <v>51</v>
      </c>
      <c r="O17" s="142" t="s">
        <v>51</v>
      </c>
      <c r="P17" s="142" t="s">
        <v>51</v>
      </c>
    </row>
    <row r="18" spans="2:16" x14ac:dyDescent="0.3">
      <c r="B18" s="230" t="s">
        <v>628</v>
      </c>
      <c r="C18" s="142">
        <v>2.83</v>
      </c>
      <c r="D18" s="142">
        <v>1.8866666666666667</v>
      </c>
      <c r="E18" s="142" t="s">
        <v>51</v>
      </c>
      <c r="F18" s="142" t="s">
        <v>51</v>
      </c>
      <c r="G18" s="142">
        <v>1.8866666666666667</v>
      </c>
      <c r="H18" s="142" t="s">
        <v>51</v>
      </c>
      <c r="I18" s="142" t="s">
        <v>51</v>
      </c>
      <c r="J18" s="142" t="s">
        <v>51</v>
      </c>
      <c r="K18" s="142" t="s">
        <v>51</v>
      </c>
      <c r="L18" s="142" t="s">
        <v>51</v>
      </c>
      <c r="M18" s="142">
        <v>1.8866666666666667</v>
      </c>
      <c r="N18" s="142">
        <v>1.8866666666666667</v>
      </c>
      <c r="O18" s="142" t="s">
        <v>51</v>
      </c>
      <c r="P18" s="142">
        <v>0.94333333333333336</v>
      </c>
    </row>
    <row r="19" spans="2:16" x14ac:dyDescent="0.3">
      <c r="B19" s="230" t="s">
        <v>629</v>
      </c>
      <c r="C19" s="142">
        <v>1.5</v>
      </c>
      <c r="D19" s="142">
        <v>1</v>
      </c>
      <c r="E19" s="142">
        <v>1</v>
      </c>
      <c r="F19" s="142" t="s">
        <v>51</v>
      </c>
      <c r="G19" s="142" t="s">
        <v>51</v>
      </c>
      <c r="H19" s="142">
        <v>1.33</v>
      </c>
      <c r="I19" s="142">
        <v>1.33</v>
      </c>
      <c r="J19" s="142">
        <v>1</v>
      </c>
      <c r="K19" s="142" t="s">
        <v>51</v>
      </c>
      <c r="L19" s="142" t="s">
        <v>51</v>
      </c>
      <c r="M19" s="142" t="s">
        <v>51</v>
      </c>
      <c r="N19" s="142" t="s">
        <v>51</v>
      </c>
      <c r="O19" s="142" t="s">
        <v>51</v>
      </c>
      <c r="P19" s="142" t="s">
        <v>51</v>
      </c>
    </row>
    <row r="20" spans="2:16" x14ac:dyDescent="0.3">
      <c r="B20" s="230" t="s">
        <v>630</v>
      </c>
      <c r="C20" s="142">
        <v>2.83</v>
      </c>
      <c r="D20" s="142">
        <v>1.8866666666666667</v>
      </c>
      <c r="E20" s="142">
        <v>0.94333333333333336</v>
      </c>
      <c r="F20" s="142" t="s">
        <v>51</v>
      </c>
      <c r="G20" s="142" t="s">
        <v>51</v>
      </c>
      <c r="H20" s="142" t="s">
        <v>51</v>
      </c>
      <c r="I20" s="142" t="s">
        <v>51</v>
      </c>
      <c r="J20" s="142" t="s">
        <v>51</v>
      </c>
      <c r="K20" s="142" t="s">
        <v>51</v>
      </c>
      <c r="L20" s="142" t="s">
        <v>51</v>
      </c>
      <c r="M20" s="142" t="s">
        <v>51</v>
      </c>
      <c r="N20" s="142" t="s">
        <v>51</v>
      </c>
      <c r="O20" s="142" t="s">
        <v>51</v>
      </c>
      <c r="P20" s="142" t="s">
        <v>51</v>
      </c>
    </row>
    <row r="21" spans="2:16" x14ac:dyDescent="0.3">
      <c r="B21" s="230" t="s">
        <v>631</v>
      </c>
      <c r="C21" s="142">
        <v>1.2459999999999998</v>
      </c>
      <c r="D21" s="142">
        <v>1.4863</v>
      </c>
      <c r="E21" s="142">
        <v>0.89</v>
      </c>
      <c r="F21" s="142" t="s">
        <v>51</v>
      </c>
      <c r="G21" s="142" t="s">
        <v>51</v>
      </c>
      <c r="H21" s="142" t="s">
        <v>51</v>
      </c>
      <c r="I21" s="142" t="s">
        <v>51</v>
      </c>
      <c r="J21" s="142" t="s">
        <v>51</v>
      </c>
      <c r="K21" s="142" t="s">
        <v>51</v>
      </c>
      <c r="L21" s="142" t="s">
        <v>51</v>
      </c>
      <c r="M21" s="142" t="s">
        <v>51</v>
      </c>
      <c r="N21" s="142">
        <v>1.335</v>
      </c>
      <c r="O21" s="142" t="s">
        <v>51</v>
      </c>
      <c r="P21" s="142">
        <v>1.335</v>
      </c>
    </row>
    <row r="22" spans="2:16" x14ac:dyDescent="0.3">
      <c r="B22" s="230" t="s">
        <v>632</v>
      </c>
      <c r="C22" s="142">
        <v>2</v>
      </c>
      <c r="D22" s="142">
        <v>1.1133333333333333</v>
      </c>
      <c r="E22" s="142">
        <v>0.88666666666666671</v>
      </c>
      <c r="F22" s="142" t="s">
        <v>51</v>
      </c>
      <c r="G22" s="142" t="s">
        <v>51</v>
      </c>
      <c r="H22" s="142" t="s">
        <v>51</v>
      </c>
      <c r="I22" s="142" t="s">
        <v>51</v>
      </c>
      <c r="J22" s="142" t="s">
        <v>51</v>
      </c>
      <c r="K22" s="142" t="s">
        <v>51</v>
      </c>
      <c r="L22" s="142" t="s">
        <v>51</v>
      </c>
      <c r="M22" s="142" t="s">
        <v>51</v>
      </c>
      <c r="N22" s="142">
        <v>1.3333333333333333</v>
      </c>
      <c r="O22" s="142">
        <v>0.66666666666666663</v>
      </c>
      <c r="P22" s="142">
        <v>1.1133333333333333</v>
      </c>
    </row>
    <row r="23" spans="2:16" x14ac:dyDescent="0.3">
      <c r="B23" s="230" t="s">
        <v>633</v>
      </c>
      <c r="C23" s="142">
        <v>1</v>
      </c>
      <c r="D23" s="142">
        <v>1</v>
      </c>
      <c r="E23" s="142">
        <v>1</v>
      </c>
      <c r="F23" s="142">
        <v>1.33</v>
      </c>
      <c r="G23" s="142">
        <v>1</v>
      </c>
      <c r="H23" s="142">
        <v>1</v>
      </c>
      <c r="I23" s="142">
        <v>1</v>
      </c>
      <c r="J23" s="142" t="s">
        <v>51</v>
      </c>
      <c r="K23" s="142" t="s">
        <v>51</v>
      </c>
      <c r="L23" s="142" t="s">
        <v>51</v>
      </c>
      <c r="M23" s="142" t="s">
        <v>51</v>
      </c>
      <c r="N23" s="142" t="s">
        <v>51</v>
      </c>
      <c r="O23" s="142" t="s">
        <v>51</v>
      </c>
      <c r="P23" s="142" t="s">
        <v>51</v>
      </c>
    </row>
    <row r="24" spans="2:16" x14ac:dyDescent="0.3">
      <c r="B24" s="230" t="s">
        <v>634</v>
      </c>
      <c r="C24" s="142" t="s">
        <v>51</v>
      </c>
      <c r="D24" s="142" t="s">
        <v>51</v>
      </c>
      <c r="E24" s="142" t="s">
        <v>51</v>
      </c>
      <c r="F24" s="142" t="s">
        <v>51</v>
      </c>
      <c r="G24" s="142" t="s">
        <v>51</v>
      </c>
      <c r="H24" s="142" t="s">
        <v>51</v>
      </c>
      <c r="I24" s="142" t="s">
        <v>51</v>
      </c>
      <c r="J24" s="142" t="s">
        <v>51</v>
      </c>
      <c r="K24" s="142">
        <v>1</v>
      </c>
      <c r="L24" s="142">
        <v>2.2000000000000002</v>
      </c>
      <c r="M24" s="142" t="s">
        <v>51</v>
      </c>
      <c r="N24" s="142" t="s">
        <v>51</v>
      </c>
      <c r="O24" s="142" t="s">
        <v>51</v>
      </c>
      <c r="P24" s="142" t="s">
        <v>51</v>
      </c>
    </row>
    <row r="25" spans="2:16" x14ac:dyDescent="0.3">
      <c r="B25" s="230" t="s">
        <v>635</v>
      </c>
      <c r="C25" s="142">
        <v>1</v>
      </c>
      <c r="D25" s="142" t="s">
        <v>51</v>
      </c>
      <c r="E25" s="142" t="s">
        <v>51</v>
      </c>
      <c r="F25" s="142">
        <v>1</v>
      </c>
      <c r="G25" s="142">
        <v>1.8</v>
      </c>
      <c r="H25" s="142" t="s">
        <v>51</v>
      </c>
      <c r="I25" s="142" t="s">
        <v>51</v>
      </c>
      <c r="J25" s="142" t="s">
        <v>51</v>
      </c>
      <c r="K25" s="142" t="s">
        <v>51</v>
      </c>
      <c r="L25" s="142" t="s">
        <v>51</v>
      </c>
      <c r="M25" s="142" t="s">
        <v>51</v>
      </c>
      <c r="N25" s="142" t="s">
        <v>51</v>
      </c>
      <c r="O25" s="142" t="s">
        <v>51</v>
      </c>
      <c r="P25" s="142">
        <v>1.3999999999999997</v>
      </c>
    </row>
    <row r="26" spans="2:16" x14ac:dyDescent="0.3">
      <c r="B26" s="230" t="s">
        <v>636</v>
      </c>
      <c r="C26" s="142" t="s">
        <v>51</v>
      </c>
      <c r="D26" s="142" t="s">
        <v>51</v>
      </c>
      <c r="E26" s="142" t="s">
        <v>51</v>
      </c>
      <c r="F26" s="142" t="s">
        <v>51</v>
      </c>
      <c r="G26" s="142" t="s">
        <v>51</v>
      </c>
      <c r="H26" s="142" t="s">
        <v>51</v>
      </c>
      <c r="I26" s="142" t="s">
        <v>51</v>
      </c>
      <c r="J26" s="142">
        <v>0.83333333333333337</v>
      </c>
      <c r="K26" s="142">
        <v>1.1083333333333334</v>
      </c>
      <c r="L26" s="142">
        <v>1.0416666666666667</v>
      </c>
      <c r="M26" s="142">
        <v>1.5250000000000001</v>
      </c>
      <c r="N26" s="142">
        <v>2.5</v>
      </c>
      <c r="O26" s="142" t="s">
        <v>51</v>
      </c>
      <c r="P26" s="142" t="s">
        <v>51</v>
      </c>
    </row>
    <row r="27" spans="2:16" x14ac:dyDescent="0.3">
      <c r="B27" s="230" t="s">
        <v>637</v>
      </c>
      <c r="C27" s="142">
        <v>1.6287</v>
      </c>
      <c r="D27" s="142">
        <v>1.78</v>
      </c>
      <c r="E27" s="142">
        <v>0.89</v>
      </c>
      <c r="F27" s="142">
        <v>1.2459999999999998</v>
      </c>
      <c r="G27" s="142" t="s">
        <v>51</v>
      </c>
      <c r="H27" s="142" t="s">
        <v>51</v>
      </c>
      <c r="I27" s="142" t="s">
        <v>51</v>
      </c>
      <c r="J27" s="142" t="s">
        <v>51</v>
      </c>
      <c r="K27" s="142" t="s">
        <v>51</v>
      </c>
      <c r="L27" s="142" t="s">
        <v>51</v>
      </c>
      <c r="M27" s="142" t="s">
        <v>51</v>
      </c>
      <c r="N27" s="142">
        <v>1.335</v>
      </c>
      <c r="O27" s="142">
        <v>1.4863</v>
      </c>
      <c r="P27" s="142">
        <v>0.89</v>
      </c>
    </row>
    <row r="28" spans="2:16" x14ac:dyDescent="0.3">
      <c r="B28" s="230" t="s">
        <v>638</v>
      </c>
      <c r="C28" s="142">
        <v>1.5</v>
      </c>
      <c r="D28" s="142">
        <v>1.67</v>
      </c>
      <c r="E28" s="142">
        <v>1</v>
      </c>
      <c r="F28" s="142">
        <v>1</v>
      </c>
      <c r="G28" s="142">
        <v>1</v>
      </c>
      <c r="H28" s="142" t="s">
        <v>51</v>
      </c>
      <c r="I28" s="142" t="s">
        <v>51</v>
      </c>
      <c r="J28" s="142" t="s">
        <v>51</v>
      </c>
      <c r="K28" s="142" t="s">
        <v>51</v>
      </c>
      <c r="L28" s="142" t="s">
        <v>51</v>
      </c>
      <c r="M28" s="142" t="s">
        <v>51</v>
      </c>
      <c r="N28" s="142" t="s">
        <v>51</v>
      </c>
      <c r="O28" s="142">
        <v>2</v>
      </c>
      <c r="P28" s="142">
        <v>2</v>
      </c>
    </row>
    <row r="29" spans="2:16" x14ac:dyDescent="0.3">
      <c r="B29" s="230" t="s">
        <v>639</v>
      </c>
      <c r="C29" s="142" t="s">
        <v>51</v>
      </c>
      <c r="D29" s="142" t="s">
        <v>51</v>
      </c>
      <c r="E29" s="142">
        <v>1</v>
      </c>
      <c r="F29" s="142" t="s">
        <v>51</v>
      </c>
      <c r="G29" s="142" t="s">
        <v>51</v>
      </c>
      <c r="H29" s="142">
        <v>1.67</v>
      </c>
      <c r="I29" s="142">
        <v>2.5</v>
      </c>
      <c r="J29" s="142">
        <v>1.83</v>
      </c>
      <c r="K29" s="142" t="s">
        <v>51</v>
      </c>
      <c r="L29" s="142" t="s">
        <v>51</v>
      </c>
      <c r="M29" s="142" t="s">
        <v>51</v>
      </c>
      <c r="N29" s="142" t="s">
        <v>51</v>
      </c>
      <c r="O29" s="142" t="s">
        <v>51</v>
      </c>
      <c r="P29" s="142" t="s">
        <v>51</v>
      </c>
    </row>
    <row r="30" spans="2:16" x14ac:dyDescent="0.3">
      <c r="B30" s="230" t="s">
        <v>640</v>
      </c>
      <c r="C30" s="142">
        <v>1.4466666666666665</v>
      </c>
      <c r="D30" s="142">
        <v>2.0470333333333333</v>
      </c>
      <c r="E30" s="142">
        <v>1.3236999999999999</v>
      </c>
      <c r="F30" s="142" t="s">
        <v>51</v>
      </c>
      <c r="G30" s="142">
        <v>1.2079666666666666</v>
      </c>
      <c r="H30" s="142" t="s">
        <v>51</v>
      </c>
      <c r="I30" s="142" t="s">
        <v>51</v>
      </c>
      <c r="J30" s="142" t="s">
        <v>51</v>
      </c>
      <c r="K30" s="142" t="s">
        <v>51</v>
      </c>
      <c r="L30" s="142" t="s">
        <v>51</v>
      </c>
      <c r="M30" s="142" t="s">
        <v>51</v>
      </c>
      <c r="N30" s="142">
        <v>1.6853666666666667</v>
      </c>
      <c r="O30" s="142">
        <v>2.0470333333333333</v>
      </c>
      <c r="P30" s="142">
        <v>1.4466666666666665</v>
      </c>
    </row>
    <row r="31" spans="2:16" x14ac:dyDescent="0.3">
      <c r="B31" s="230" t="s">
        <v>641</v>
      </c>
      <c r="C31" s="142">
        <v>2</v>
      </c>
      <c r="D31" s="142">
        <v>1.17</v>
      </c>
      <c r="E31" s="142" t="s">
        <v>51</v>
      </c>
      <c r="F31" s="142" t="s">
        <v>51</v>
      </c>
      <c r="G31" s="142" t="s">
        <v>51</v>
      </c>
      <c r="H31" s="142" t="s">
        <v>51</v>
      </c>
      <c r="I31" s="142" t="s">
        <v>51</v>
      </c>
      <c r="J31" s="142" t="s">
        <v>51</v>
      </c>
      <c r="K31" s="142" t="s">
        <v>51</v>
      </c>
      <c r="L31" s="142" t="s">
        <v>51</v>
      </c>
      <c r="M31" s="142" t="s">
        <v>51</v>
      </c>
      <c r="N31" s="142" t="s">
        <v>51</v>
      </c>
      <c r="O31" s="142">
        <v>1</v>
      </c>
      <c r="P31" s="142">
        <v>2</v>
      </c>
    </row>
    <row r="32" spans="2:16" x14ac:dyDescent="0.3">
      <c r="B32" s="230" t="s">
        <v>642</v>
      </c>
      <c r="C32" s="142">
        <v>1</v>
      </c>
      <c r="D32" s="142">
        <v>1</v>
      </c>
      <c r="E32" s="142" t="s">
        <v>51</v>
      </c>
      <c r="F32" s="142">
        <v>3</v>
      </c>
      <c r="G32" s="142" t="s">
        <v>51</v>
      </c>
      <c r="H32" s="142" t="s">
        <v>51</v>
      </c>
      <c r="I32" s="142" t="s">
        <v>51</v>
      </c>
      <c r="J32" s="142" t="s">
        <v>51</v>
      </c>
      <c r="K32" s="142" t="s">
        <v>51</v>
      </c>
      <c r="L32" s="142" t="s">
        <v>51</v>
      </c>
      <c r="M32" s="142" t="s">
        <v>51</v>
      </c>
      <c r="N32" s="142">
        <v>1</v>
      </c>
      <c r="O32" s="142">
        <v>1</v>
      </c>
      <c r="P32" s="142">
        <v>2.4</v>
      </c>
    </row>
    <row r="33" spans="2:16" x14ac:dyDescent="0.3">
      <c r="B33" s="230" t="s">
        <v>643</v>
      </c>
      <c r="C33" s="142">
        <v>3</v>
      </c>
      <c r="D33" s="142">
        <v>2.2000000000000002</v>
      </c>
      <c r="E33" s="142" t="s">
        <v>51</v>
      </c>
      <c r="F33" s="142">
        <v>2</v>
      </c>
      <c r="G33" s="142" t="s">
        <v>51</v>
      </c>
      <c r="H33" s="142" t="s">
        <v>51</v>
      </c>
      <c r="I33" s="142" t="s">
        <v>51</v>
      </c>
      <c r="J33" s="142" t="s">
        <v>51</v>
      </c>
      <c r="K33" s="142" t="s">
        <v>51</v>
      </c>
      <c r="L33" s="142" t="s">
        <v>51</v>
      </c>
      <c r="M33" s="142" t="s">
        <v>51</v>
      </c>
      <c r="N33" s="142" t="s">
        <v>51</v>
      </c>
      <c r="O33" s="142">
        <v>1</v>
      </c>
      <c r="P33" s="142" t="s">
        <v>51</v>
      </c>
    </row>
    <row r="34" spans="2:16" x14ac:dyDescent="0.3">
      <c r="B34" s="230" t="s">
        <v>644</v>
      </c>
      <c r="C34" s="142">
        <v>2</v>
      </c>
      <c r="D34" s="142">
        <v>1.67</v>
      </c>
      <c r="E34" s="142">
        <v>1</v>
      </c>
      <c r="F34" s="142">
        <v>1.3999999999999997</v>
      </c>
      <c r="G34" s="142" t="s">
        <v>51</v>
      </c>
      <c r="H34" s="142">
        <v>1</v>
      </c>
      <c r="I34" s="142" t="s">
        <v>51</v>
      </c>
      <c r="J34" s="142" t="s">
        <v>51</v>
      </c>
      <c r="K34" s="142" t="s">
        <v>51</v>
      </c>
      <c r="L34" s="142" t="s">
        <v>51</v>
      </c>
      <c r="M34" s="142" t="s">
        <v>51</v>
      </c>
      <c r="N34" s="142">
        <v>1</v>
      </c>
      <c r="O34" s="142">
        <v>1.67</v>
      </c>
      <c r="P34" s="142">
        <v>1.67</v>
      </c>
    </row>
    <row r="35" spans="2:16" x14ac:dyDescent="0.3">
      <c r="B35" s="230" t="s">
        <v>645</v>
      </c>
      <c r="C35" s="142">
        <v>2</v>
      </c>
      <c r="D35" s="142">
        <v>2</v>
      </c>
      <c r="E35" s="142" t="s">
        <v>51</v>
      </c>
      <c r="F35" s="142" t="s">
        <v>51</v>
      </c>
      <c r="G35" s="142" t="s">
        <v>51</v>
      </c>
      <c r="H35" s="142">
        <v>1</v>
      </c>
      <c r="I35" s="142">
        <v>1.67</v>
      </c>
      <c r="J35" s="142" t="s">
        <v>51</v>
      </c>
      <c r="K35" s="142">
        <v>2.5</v>
      </c>
      <c r="L35" s="142">
        <v>1.8</v>
      </c>
      <c r="M35" s="142">
        <v>2.6</v>
      </c>
      <c r="N35" s="142">
        <v>3</v>
      </c>
      <c r="O35" s="142" t="s">
        <v>51</v>
      </c>
      <c r="P35" s="142" t="s">
        <v>51</v>
      </c>
    </row>
    <row r="36" spans="2:16" x14ac:dyDescent="0.3">
      <c r="B36" s="230" t="s">
        <v>646</v>
      </c>
      <c r="C36" s="142">
        <v>1.22</v>
      </c>
      <c r="D36" s="142">
        <v>1.4466666666666665</v>
      </c>
      <c r="E36" s="142">
        <v>0.66666666666666663</v>
      </c>
      <c r="F36" s="142" t="s">
        <v>51</v>
      </c>
      <c r="G36" s="142" t="s">
        <v>51</v>
      </c>
      <c r="H36" s="142">
        <v>0.66666666666666663</v>
      </c>
      <c r="I36" s="142" t="s">
        <v>51</v>
      </c>
      <c r="J36" s="142" t="s">
        <v>51</v>
      </c>
      <c r="K36" s="142" t="s">
        <v>51</v>
      </c>
      <c r="L36" s="142" t="s">
        <v>51</v>
      </c>
      <c r="M36" s="142" t="s">
        <v>51</v>
      </c>
      <c r="N36" s="142">
        <v>1.3333333333333333</v>
      </c>
      <c r="O36" s="142">
        <v>1.4466666666666665</v>
      </c>
      <c r="P36" s="142">
        <v>1</v>
      </c>
    </row>
    <row r="37" spans="2:16" x14ac:dyDescent="0.3">
      <c r="B37" s="230" t="s">
        <v>647</v>
      </c>
      <c r="C37" s="142">
        <v>1.5</v>
      </c>
      <c r="D37" s="142">
        <v>1.67</v>
      </c>
      <c r="E37" s="142">
        <v>2</v>
      </c>
      <c r="F37" s="142" t="s">
        <v>51</v>
      </c>
      <c r="G37" s="142" t="s">
        <v>51</v>
      </c>
      <c r="H37" s="142" t="s">
        <v>51</v>
      </c>
      <c r="I37" s="142" t="s">
        <v>51</v>
      </c>
      <c r="J37" s="142" t="s">
        <v>51</v>
      </c>
      <c r="K37" s="142" t="s">
        <v>51</v>
      </c>
      <c r="L37" s="142" t="s">
        <v>51</v>
      </c>
      <c r="M37" s="142" t="s">
        <v>51</v>
      </c>
      <c r="N37" s="142">
        <v>1.67</v>
      </c>
      <c r="O37" s="142">
        <v>1.5</v>
      </c>
      <c r="P37" s="142">
        <v>2</v>
      </c>
    </row>
    <row r="38" spans="2:16" x14ac:dyDescent="0.3">
      <c r="B38" s="230" t="s">
        <v>648</v>
      </c>
      <c r="C38" s="142">
        <v>1.33</v>
      </c>
      <c r="D38" s="142">
        <v>1.83</v>
      </c>
      <c r="E38" s="142">
        <v>1.6000000000000003</v>
      </c>
      <c r="F38" s="142" t="s">
        <v>51</v>
      </c>
      <c r="G38" s="142" t="s">
        <v>51</v>
      </c>
      <c r="H38" s="142" t="s">
        <v>51</v>
      </c>
      <c r="I38" s="142" t="s">
        <v>51</v>
      </c>
      <c r="J38" s="142" t="s">
        <v>51</v>
      </c>
      <c r="K38" s="142" t="s">
        <v>51</v>
      </c>
      <c r="L38" s="142" t="s">
        <v>51</v>
      </c>
      <c r="M38" s="142" t="s">
        <v>51</v>
      </c>
      <c r="N38" s="142">
        <v>2.5</v>
      </c>
      <c r="O38" s="142">
        <v>2</v>
      </c>
      <c r="P38" s="142">
        <v>1.5</v>
      </c>
    </row>
    <row r="39" spans="2:16" x14ac:dyDescent="0.3">
      <c r="B39" s="230" t="s">
        <v>649</v>
      </c>
      <c r="C39" s="142">
        <v>1.5</v>
      </c>
      <c r="D39" s="142">
        <v>2</v>
      </c>
      <c r="E39" s="142">
        <v>1.5</v>
      </c>
      <c r="F39" s="142" t="s">
        <v>51</v>
      </c>
      <c r="G39" s="142" t="s">
        <v>51</v>
      </c>
      <c r="H39" s="142" t="s">
        <v>51</v>
      </c>
      <c r="I39" s="142" t="s">
        <v>51</v>
      </c>
      <c r="J39" s="142" t="s">
        <v>51</v>
      </c>
      <c r="K39" s="142" t="s">
        <v>51</v>
      </c>
      <c r="L39" s="142" t="s">
        <v>51</v>
      </c>
      <c r="M39" s="142" t="s">
        <v>51</v>
      </c>
      <c r="N39" s="142">
        <v>1.17</v>
      </c>
      <c r="O39" s="142">
        <v>1.83</v>
      </c>
      <c r="P39" s="142">
        <v>1.5</v>
      </c>
    </row>
    <row r="40" spans="2:16" x14ac:dyDescent="0.3">
      <c r="B40" s="230" t="s">
        <v>650</v>
      </c>
      <c r="C40" s="142">
        <v>1</v>
      </c>
      <c r="D40" s="142">
        <v>1</v>
      </c>
      <c r="E40" s="142" t="s">
        <v>51</v>
      </c>
      <c r="F40" s="142">
        <v>3</v>
      </c>
      <c r="G40" s="142">
        <v>2</v>
      </c>
      <c r="H40" s="142" t="s">
        <v>51</v>
      </c>
      <c r="I40" s="142" t="s">
        <v>51</v>
      </c>
      <c r="J40" s="142" t="s">
        <v>51</v>
      </c>
      <c r="K40" s="142" t="s">
        <v>51</v>
      </c>
      <c r="L40" s="142" t="s">
        <v>51</v>
      </c>
      <c r="M40" s="142" t="s">
        <v>51</v>
      </c>
      <c r="N40" s="142" t="s">
        <v>51</v>
      </c>
      <c r="O40" s="142">
        <v>1</v>
      </c>
      <c r="P40" s="142">
        <v>3</v>
      </c>
    </row>
    <row r="41" spans="2:16" x14ac:dyDescent="0.3">
      <c r="B41" s="230" t="s">
        <v>651</v>
      </c>
      <c r="C41" s="142">
        <v>1</v>
      </c>
      <c r="D41" s="142">
        <v>1</v>
      </c>
      <c r="E41" s="142" t="s">
        <v>51</v>
      </c>
      <c r="F41" s="142">
        <v>3</v>
      </c>
      <c r="G41" s="142">
        <v>2</v>
      </c>
      <c r="H41" s="142" t="s">
        <v>51</v>
      </c>
      <c r="I41" s="142" t="s">
        <v>51</v>
      </c>
      <c r="J41" s="142" t="s">
        <v>51</v>
      </c>
      <c r="K41" s="142" t="s">
        <v>51</v>
      </c>
      <c r="L41" s="142" t="s">
        <v>51</v>
      </c>
      <c r="M41" s="142" t="s">
        <v>51</v>
      </c>
      <c r="N41" s="142">
        <v>1</v>
      </c>
      <c r="O41" s="142">
        <v>1</v>
      </c>
      <c r="P41" s="142">
        <v>2.4</v>
      </c>
    </row>
    <row r="42" spans="2:16" x14ac:dyDescent="0.3">
      <c r="B42" s="230" t="s">
        <v>652</v>
      </c>
      <c r="C42" s="142">
        <v>1.83</v>
      </c>
      <c r="D42" s="142">
        <v>2.33</v>
      </c>
      <c r="E42" s="142">
        <v>2.33</v>
      </c>
      <c r="F42" s="142" t="s">
        <v>51</v>
      </c>
      <c r="G42" s="142" t="s">
        <v>51</v>
      </c>
      <c r="H42" s="142" t="s">
        <v>51</v>
      </c>
      <c r="I42" s="142" t="s">
        <v>51</v>
      </c>
      <c r="J42" s="142" t="s">
        <v>51</v>
      </c>
      <c r="K42" s="142" t="s">
        <v>51</v>
      </c>
      <c r="L42" s="142" t="s">
        <v>51</v>
      </c>
      <c r="M42" s="142" t="s">
        <v>51</v>
      </c>
      <c r="N42" s="142">
        <v>1.33</v>
      </c>
      <c r="O42" s="142">
        <v>2.17</v>
      </c>
      <c r="P42" s="142">
        <v>1.5</v>
      </c>
    </row>
    <row r="43" spans="2:16" x14ac:dyDescent="0.3">
      <c r="B43" s="230" t="s">
        <v>653</v>
      </c>
      <c r="C43" s="142">
        <v>2</v>
      </c>
      <c r="D43" s="142">
        <v>2.17</v>
      </c>
      <c r="E43" s="142">
        <v>2</v>
      </c>
      <c r="F43" s="142" t="s">
        <v>51</v>
      </c>
      <c r="G43" s="142" t="s">
        <v>51</v>
      </c>
      <c r="H43" s="142" t="s">
        <v>51</v>
      </c>
      <c r="I43" s="142" t="s">
        <v>51</v>
      </c>
      <c r="J43" s="142" t="s">
        <v>51</v>
      </c>
      <c r="K43" s="142" t="s">
        <v>51</v>
      </c>
      <c r="L43" s="142" t="s">
        <v>51</v>
      </c>
      <c r="M43" s="142" t="s">
        <v>51</v>
      </c>
      <c r="N43" s="142">
        <v>1.5</v>
      </c>
      <c r="O43" s="142">
        <v>1.67</v>
      </c>
      <c r="P43" s="142">
        <v>1.83</v>
      </c>
    </row>
    <row r="44" spans="2:16" x14ac:dyDescent="0.3">
      <c r="B44" s="230" t="s">
        <v>654</v>
      </c>
      <c r="C44" s="142">
        <v>3</v>
      </c>
      <c r="D44" s="142">
        <v>2.5</v>
      </c>
      <c r="E44" s="142">
        <v>2</v>
      </c>
      <c r="F44" s="142" t="s">
        <v>51</v>
      </c>
      <c r="G44" s="142" t="s">
        <v>51</v>
      </c>
      <c r="H44" s="142" t="s">
        <v>51</v>
      </c>
      <c r="I44" s="142" t="s">
        <v>51</v>
      </c>
      <c r="J44" s="142" t="s">
        <v>51</v>
      </c>
      <c r="K44" s="142" t="s">
        <v>51</v>
      </c>
      <c r="L44" s="142" t="s">
        <v>51</v>
      </c>
      <c r="M44" s="142" t="s">
        <v>51</v>
      </c>
      <c r="N44" s="142" t="s">
        <v>51</v>
      </c>
      <c r="O44" s="142">
        <v>3</v>
      </c>
      <c r="P44" s="142">
        <v>2</v>
      </c>
    </row>
    <row r="45" spans="2:16" x14ac:dyDescent="0.3">
      <c r="B45" s="230" t="s">
        <v>655</v>
      </c>
      <c r="C45" s="142">
        <v>0.84629999999999994</v>
      </c>
      <c r="D45" s="142">
        <v>1.2079666666666666</v>
      </c>
      <c r="E45" s="142" t="s">
        <v>51</v>
      </c>
      <c r="F45" s="142">
        <v>1.4466666666666665</v>
      </c>
      <c r="G45" s="142">
        <v>2.17</v>
      </c>
      <c r="H45" s="142" t="s">
        <v>51</v>
      </c>
      <c r="I45" s="142" t="s">
        <v>51</v>
      </c>
      <c r="J45" s="142" t="s">
        <v>51</v>
      </c>
      <c r="K45" s="142" t="s">
        <v>51</v>
      </c>
      <c r="L45" s="142" t="s">
        <v>51</v>
      </c>
      <c r="M45" s="142" t="s">
        <v>51</v>
      </c>
      <c r="N45" s="142">
        <v>1.085</v>
      </c>
      <c r="O45" s="142">
        <v>1.2079666666666666</v>
      </c>
      <c r="P45" s="142">
        <v>1.9313</v>
      </c>
    </row>
    <row r="46" spans="2:16" x14ac:dyDescent="0.3">
      <c r="B46" s="230" t="s">
        <v>656</v>
      </c>
      <c r="C46" s="142">
        <v>1.0980000000000001</v>
      </c>
      <c r="D46" s="142">
        <v>1.4213000000000002</v>
      </c>
      <c r="E46" s="142">
        <v>0.97600000000000009</v>
      </c>
      <c r="F46" s="142" t="s">
        <v>51</v>
      </c>
      <c r="G46" s="142" t="s">
        <v>51</v>
      </c>
      <c r="H46" s="142" t="s">
        <v>51</v>
      </c>
      <c r="I46" s="142">
        <v>1.22</v>
      </c>
      <c r="J46" s="142" t="s">
        <v>51</v>
      </c>
      <c r="K46" s="142" t="s">
        <v>51</v>
      </c>
      <c r="L46" s="142" t="s">
        <v>51</v>
      </c>
      <c r="M46" s="142" t="s">
        <v>51</v>
      </c>
      <c r="N46" s="142">
        <v>1.22</v>
      </c>
      <c r="O46" s="142">
        <v>1.22</v>
      </c>
      <c r="P46" s="142">
        <v>1.4213000000000002</v>
      </c>
    </row>
    <row r="47" spans="2:16" x14ac:dyDescent="0.3">
      <c r="B47" s="230" t="s">
        <v>657</v>
      </c>
      <c r="C47" s="142">
        <v>2</v>
      </c>
      <c r="D47" s="142">
        <v>1.8</v>
      </c>
      <c r="E47" s="142">
        <v>2</v>
      </c>
      <c r="F47" s="142" t="s">
        <v>51</v>
      </c>
      <c r="G47" s="142">
        <v>1</v>
      </c>
      <c r="H47" s="142">
        <v>1.6000000000000003</v>
      </c>
      <c r="I47" s="142" t="s">
        <v>51</v>
      </c>
      <c r="J47" s="142" t="s">
        <v>51</v>
      </c>
      <c r="K47" s="142" t="s">
        <v>51</v>
      </c>
      <c r="L47" s="142" t="s">
        <v>51</v>
      </c>
      <c r="M47" s="142" t="s">
        <v>51</v>
      </c>
      <c r="N47" s="142">
        <v>1.8</v>
      </c>
      <c r="O47" s="142">
        <v>2.4</v>
      </c>
      <c r="P47" s="142">
        <v>2.6</v>
      </c>
    </row>
    <row r="48" spans="2:16" x14ac:dyDescent="0.3">
      <c r="B48" s="230" t="s">
        <v>658</v>
      </c>
      <c r="C48" s="142">
        <v>1</v>
      </c>
      <c r="D48" s="142">
        <v>1</v>
      </c>
      <c r="E48" s="142" t="s">
        <v>51</v>
      </c>
      <c r="F48" s="142">
        <v>3</v>
      </c>
      <c r="G48" s="142">
        <v>2</v>
      </c>
      <c r="H48" s="142" t="s">
        <v>51</v>
      </c>
      <c r="I48" s="142" t="s">
        <v>51</v>
      </c>
      <c r="J48" s="142" t="s">
        <v>51</v>
      </c>
      <c r="K48" s="142" t="s">
        <v>51</v>
      </c>
      <c r="L48" s="142" t="s">
        <v>51</v>
      </c>
      <c r="M48" s="142" t="s">
        <v>51</v>
      </c>
      <c r="N48" s="142">
        <v>2</v>
      </c>
      <c r="O48" s="142">
        <v>1.6000000000000003</v>
      </c>
      <c r="P48" s="142">
        <v>3</v>
      </c>
    </row>
    <row r="49" spans="2:16" x14ac:dyDescent="0.3">
      <c r="B49" s="230" t="s">
        <v>659</v>
      </c>
      <c r="C49" s="142" t="s">
        <v>51</v>
      </c>
      <c r="D49" s="142" t="s">
        <v>51</v>
      </c>
      <c r="E49" s="142" t="s">
        <v>51</v>
      </c>
      <c r="F49" s="142">
        <v>2.4</v>
      </c>
      <c r="G49" s="142">
        <v>3</v>
      </c>
      <c r="H49" s="142" t="s">
        <v>51</v>
      </c>
      <c r="I49" s="142" t="s">
        <v>51</v>
      </c>
      <c r="J49" s="142" t="s">
        <v>51</v>
      </c>
      <c r="K49" s="142" t="s">
        <v>51</v>
      </c>
      <c r="L49" s="142" t="s">
        <v>51</v>
      </c>
      <c r="M49" s="142" t="s">
        <v>51</v>
      </c>
      <c r="N49" s="142">
        <v>2</v>
      </c>
      <c r="O49" s="142">
        <v>1.6000000000000003</v>
      </c>
      <c r="P49" s="142">
        <v>2</v>
      </c>
    </row>
    <row r="50" spans="2:16" x14ac:dyDescent="0.3">
      <c r="B50" s="230" t="s">
        <v>660</v>
      </c>
      <c r="C50" s="142" t="s">
        <v>51</v>
      </c>
      <c r="D50" s="142" t="s">
        <v>51</v>
      </c>
      <c r="E50" s="142">
        <v>0.83333333333333337</v>
      </c>
      <c r="F50" s="142" t="s">
        <v>51</v>
      </c>
      <c r="G50" s="142" t="s">
        <v>51</v>
      </c>
      <c r="H50" s="142">
        <v>1.5250000000000001</v>
      </c>
      <c r="I50" s="142">
        <v>0.97499999999999998</v>
      </c>
      <c r="J50" s="142">
        <v>0.83333333333333337</v>
      </c>
      <c r="K50" s="142">
        <v>1.5250000000000001</v>
      </c>
      <c r="L50" s="142" t="s">
        <v>51</v>
      </c>
      <c r="M50" s="142">
        <v>1.3916666666666666</v>
      </c>
      <c r="N50" s="142">
        <v>1.25</v>
      </c>
      <c r="O50" s="142" t="s">
        <v>51</v>
      </c>
      <c r="P50" s="142" t="s">
        <v>51</v>
      </c>
    </row>
    <row r="51" spans="2:16" x14ac:dyDescent="0.3">
      <c r="B51" s="230" t="s">
        <v>661</v>
      </c>
      <c r="C51" s="142">
        <v>0.76250000000000007</v>
      </c>
      <c r="D51" s="142">
        <v>0.91500000000000004</v>
      </c>
      <c r="E51" s="142">
        <v>1.5250000000000001</v>
      </c>
      <c r="F51" s="142">
        <v>0.61</v>
      </c>
      <c r="G51" s="142">
        <v>1.22</v>
      </c>
      <c r="H51" s="142">
        <v>1.22</v>
      </c>
      <c r="I51" s="142" t="s">
        <v>51</v>
      </c>
      <c r="J51" s="142" t="s">
        <v>51</v>
      </c>
      <c r="K51" s="142" t="s">
        <v>51</v>
      </c>
      <c r="L51" s="142" t="s">
        <v>51</v>
      </c>
      <c r="M51" s="142" t="s">
        <v>51</v>
      </c>
      <c r="N51" s="142">
        <v>1.22</v>
      </c>
      <c r="O51" s="142">
        <v>1.0186999999999999</v>
      </c>
      <c r="P51" s="142">
        <v>0.91500000000000004</v>
      </c>
    </row>
    <row r="52" spans="2:16" x14ac:dyDescent="0.3">
      <c r="B52" s="230" t="s">
        <v>662</v>
      </c>
      <c r="C52" s="142">
        <v>2.33</v>
      </c>
      <c r="D52" s="142">
        <v>2.6</v>
      </c>
      <c r="E52" s="142">
        <v>2</v>
      </c>
      <c r="F52" s="142" t="s">
        <v>51</v>
      </c>
      <c r="G52" s="142" t="s">
        <v>51</v>
      </c>
      <c r="H52" s="142">
        <v>2</v>
      </c>
      <c r="I52" s="142" t="s">
        <v>51</v>
      </c>
      <c r="J52" s="142" t="s">
        <v>51</v>
      </c>
      <c r="K52" s="142" t="s">
        <v>51</v>
      </c>
      <c r="L52" s="142" t="s">
        <v>51</v>
      </c>
      <c r="M52" s="142" t="s">
        <v>51</v>
      </c>
      <c r="N52" s="142">
        <v>1.83</v>
      </c>
      <c r="O52" s="142">
        <v>2.5</v>
      </c>
      <c r="P52" s="142">
        <v>2.4</v>
      </c>
    </row>
    <row r="53" spans="2:16" x14ac:dyDescent="0.3">
      <c r="B53" s="230" t="s">
        <v>663</v>
      </c>
      <c r="C53" s="142">
        <v>2</v>
      </c>
      <c r="D53" s="142">
        <v>2.33</v>
      </c>
      <c r="E53" s="142">
        <v>2.33</v>
      </c>
      <c r="F53" s="142">
        <v>2</v>
      </c>
      <c r="G53" s="142" t="s">
        <v>51</v>
      </c>
      <c r="H53" s="142">
        <v>2</v>
      </c>
      <c r="I53" s="142" t="s">
        <v>51</v>
      </c>
      <c r="J53" s="142" t="s">
        <v>51</v>
      </c>
      <c r="K53" s="142" t="s">
        <v>51</v>
      </c>
      <c r="L53" s="142" t="s">
        <v>51</v>
      </c>
      <c r="M53" s="142" t="s">
        <v>51</v>
      </c>
      <c r="N53" s="142">
        <v>1.67</v>
      </c>
      <c r="O53" s="142">
        <v>2</v>
      </c>
      <c r="P53" s="142">
        <v>2.67</v>
      </c>
    </row>
    <row r="54" spans="2:16" x14ac:dyDescent="0.3">
      <c r="B54" s="230" t="s">
        <v>664</v>
      </c>
      <c r="C54" s="142">
        <v>1.33</v>
      </c>
      <c r="D54" s="142">
        <v>1.67</v>
      </c>
      <c r="E54" s="142">
        <v>1.5</v>
      </c>
      <c r="F54" s="142">
        <v>1.5</v>
      </c>
      <c r="G54" s="142">
        <v>2</v>
      </c>
      <c r="H54" s="142">
        <v>1.67</v>
      </c>
      <c r="I54" s="142" t="s">
        <v>51</v>
      </c>
      <c r="J54" s="142" t="s">
        <v>51</v>
      </c>
      <c r="K54" s="142" t="s">
        <v>51</v>
      </c>
      <c r="L54" s="142" t="s">
        <v>51</v>
      </c>
      <c r="M54" s="142" t="s">
        <v>51</v>
      </c>
      <c r="N54" s="142">
        <v>1.33</v>
      </c>
      <c r="O54" s="142">
        <v>1</v>
      </c>
      <c r="P54" s="142">
        <v>2</v>
      </c>
    </row>
    <row r="55" spans="2:16" x14ac:dyDescent="0.3">
      <c r="B55" s="230" t="s">
        <v>665</v>
      </c>
      <c r="C55" s="142">
        <v>2.33</v>
      </c>
      <c r="D55" s="142">
        <v>1.5533333333333335</v>
      </c>
      <c r="E55" s="142">
        <v>2.33</v>
      </c>
      <c r="F55" s="142" t="s">
        <v>51</v>
      </c>
      <c r="G55" s="142" t="s">
        <v>51</v>
      </c>
      <c r="H55" s="142">
        <v>1.5533333333333335</v>
      </c>
      <c r="I55" s="142" t="s">
        <v>51</v>
      </c>
      <c r="J55" s="142" t="s">
        <v>51</v>
      </c>
      <c r="K55" s="142" t="s">
        <v>51</v>
      </c>
      <c r="L55" s="142" t="s">
        <v>51</v>
      </c>
      <c r="M55" s="142" t="s">
        <v>51</v>
      </c>
      <c r="N55" s="142" t="s">
        <v>51</v>
      </c>
      <c r="O55" s="142">
        <v>1.9416666666666667</v>
      </c>
      <c r="P55" s="142">
        <v>2.33</v>
      </c>
    </row>
    <row r="56" spans="2:16" x14ac:dyDescent="0.3">
      <c r="B56" s="230" t="s">
        <v>666</v>
      </c>
      <c r="C56" s="142">
        <v>1</v>
      </c>
      <c r="D56" s="142">
        <v>1.3999999999999997</v>
      </c>
      <c r="E56" s="142">
        <v>1.6000000000000003</v>
      </c>
      <c r="F56" s="142">
        <v>2</v>
      </c>
      <c r="G56" s="142">
        <v>2.4</v>
      </c>
      <c r="H56" s="142" t="s">
        <v>51</v>
      </c>
      <c r="I56" s="142" t="s">
        <v>51</v>
      </c>
      <c r="J56" s="142" t="s">
        <v>51</v>
      </c>
      <c r="K56" s="142">
        <v>1.8</v>
      </c>
      <c r="L56" s="142" t="s">
        <v>51</v>
      </c>
      <c r="M56" s="142">
        <v>1</v>
      </c>
      <c r="N56" s="142">
        <v>2</v>
      </c>
      <c r="O56" s="142">
        <v>2</v>
      </c>
      <c r="P56" s="142">
        <v>1.3999999999999997</v>
      </c>
    </row>
    <row r="57" spans="2:16" x14ac:dyDescent="0.3">
      <c r="B57" s="230" t="s">
        <v>667</v>
      </c>
      <c r="C57" s="142">
        <v>1.6000000000000003</v>
      </c>
      <c r="D57" s="142">
        <v>2</v>
      </c>
      <c r="E57" s="142">
        <v>2.4</v>
      </c>
      <c r="F57" s="142">
        <v>3</v>
      </c>
      <c r="G57" s="142" t="s">
        <v>51</v>
      </c>
      <c r="H57" s="142" t="s">
        <v>51</v>
      </c>
      <c r="I57" s="142" t="s">
        <v>51</v>
      </c>
      <c r="J57" s="142" t="s">
        <v>51</v>
      </c>
      <c r="K57" s="142">
        <v>2</v>
      </c>
      <c r="L57" s="142">
        <v>2</v>
      </c>
      <c r="M57" s="142">
        <v>1</v>
      </c>
      <c r="N57" s="142" t="s">
        <v>51</v>
      </c>
      <c r="O57" s="142">
        <v>2</v>
      </c>
      <c r="P57" s="142">
        <v>2.6</v>
      </c>
    </row>
    <row r="58" spans="2:16" x14ac:dyDescent="0.3">
      <c r="B58" s="230" t="s">
        <v>668</v>
      </c>
      <c r="C58" s="142">
        <v>2.4</v>
      </c>
      <c r="D58" s="142">
        <v>2.2000000000000002</v>
      </c>
      <c r="E58" s="142">
        <v>1.3999999999999997</v>
      </c>
      <c r="F58" s="142">
        <v>2.6</v>
      </c>
      <c r="G58" s="142">
        <v>3</v>
      </c>
      <c r="H58" s="142" t="s">
        <v>51</v>
      </c>
      <c r="I58" s="142" t="s">
        <v>51</v>
      </c>
      <c r="J58" s="142" t="s">
        <v>51</v>
      </c>
      <c r="K58" s="142" t="s">
        <v>51</v>
      </c>
      <c r="L58" s="142" t="s">
        <v>51</v>
      </c>
      <c r="M58" s="142" t="s">
        <v>51</v>
      </c>
      <c r="N58" s="142">
        <v>2</v>
      </c>
      <c r="O58" s="142">
        <v>2.7999999999999994</v>
      </c>
      <c r="P58" s="142">
        <v>2.6</v>
      </c>
    </row>
    <row r="59" spans="2:16" x14ac:dyDescent="0.3">
      <c r="B59" s="230" t="s">
        <v>669</v>
      </c>
      <c r="C59" s="142">
        <v>3</v>
      </c>
      <c r="D59" s="142">
        <v>2</v>
      </c>
      <c r="E59" s="142" t="s">
        <v>51</v>
      </c>
      <c r="F59" s="142" t="s">
        <v>51</v>
      </c>
      <c r="G59" s="142" t="s">
        <v>51</v>
      </c>
      <c r="H59" s="142" t="s">
        <v>51</v>
      </c>
      <c r="I59" s="142" t="s">
        <v>51</v>
      </c>
      <c r="J59" s="142">
        <v>2.5</v>
      </c>
      <c r="K59" s="142">
        <v>1</v>
      </c>
      <c r="L59" s="142">
        <v>3</v>
      </c>
      <c r="M59" s="142">
        <v>1.5</v>
      </c>
      <c r="N59" s="142">
        <v>1.5</v>
      </c>
      <c r="O59" s="142">
        <v>2</v>
      </c>
      <c r="P59" s="142" t="s">
        <v>51</v>
      </c>
    </row>
    <row r="60" spans="2:16" x14ac:dyDescent="0.3">
      <c r="B60" s="230" t="s">
        <v>670</v>
      </c>
      <c r="C60" s="142">
        <v>2</v>
      </c>
      <c r="D60" s="142">
        <v>1.83</v>
      </c>
      <c r="E60" s="142">
        <v>2</v>
      </c>
      <c r="F60" s="142" t="s">
        <v>51</v>
      </c>
      <c r="G60" s="142" t="s">
        <v>51</v>
      </c>
      <c r="H60" s="142" t="s">
        <v>51</v>
      </c>
      <c r="I60" s="142" t="s">
        <v>51</v>
      </c>
      <c r="J60" s="142" t="s">
        <v>51</v>
      </c>
      <c r="K60" s="142" t="s">
        <v>51</v>
      </c>
      <c r="L60" s="142" t="s">
        <v>51</v>
      </c>
      <c r="M60" s="142" t="s">
        <v>51</v>
      </c>
      <c r="N60" s="142">
        <v>1.17</v>
      </c>
      <c r="O60" s="142">
        <v>2.17</v>
      </c>
      <c r="P60" s="142">
        <v>2</v>
      </c>
    </row>
    <row r="61" spans="2:16" x14ac:dyDescent="0.3">
      <c r="B61" s="230" t="s">
        <v>671</v>
      </c>
      <c r="C61" s="142">
        <v>1.3333333333333333</v>
      </c>
      <c r="D61" s="142">
        <v>1.5533333333333335</v>
      </c>
      <c r="E61" s="142">
        <v>1.5533333333333335</v>
      </c>
      <c r="F61" s="142">
        <v>1.1133333333333333</v>
      </c>
      <c r="G61" s="142" t="s">
        <v>51</v>
      </c>
      <c r="H61" s="142" t="s">
        <v>51</v>
      </c>
      <c r="I61" s="142" t="s">
        <v>51</v>
      </c>
      <c r="J61" s="142" t="s">
        <v>51</v>
      </c>
      <c r="K61" s="142" t="s">
        <v>51</v>
      </c>
      <c r="L61" s="142" t="s">
        <v>51</v>
      </c>
      <c r="M61" s="142" t="s">
        <v>51</v>
      </c>
      <c r="N61" s="142">
        <v>1.6666666666666667</v>
      </c>
      <c r="O61" s="142" t="s">
        <v>51</v>
      </c>
      <c r="P61" s="142">
        <v>1.1133333333333333</v>
      </c>
    </row>
    <row r="62" spans="2:16" x14ac:dyDescent="0.3">
      <c r="B62" s="230" t="s">
        <v>672</v>
      </c>
      <c r="C62" s="142">
        <v>1.5</v>
      </c>
      <c r="D62" s="142">
        <v>1.335</v>
      </c>
      <c r="E62" s="142">
        <v>1</v>
      </c>
      <c r="F62" s="142" t="s">
        <v>51</v>
      </c>
      <c r="G62" s="142" t="s">
        <v>51</v>
      </c>
      <c r="H62" s="142">
        <v>1.1000000000000001</v>
      </c>
      <c r="I62" s="142" t="s">
        <v>51</v>
      </c>
      <c r="J62" s="142" t="s">
        <v>51</v>
      </c>
      <c r="K62" s="142" t="s">
        <v>51</v>
      </c>
      <c r="L62" s="142" t="s">
        <v>51</v>
      </c>
      <c r="M62" s="142" t="s">
        <v>51</v>
      </c>
      <c r="N62" s="142">
        <v>1.085</v>
      </c>
      <c r="O62" s="142">
        <v>1.335</v>
      </c>
      <c r="P62" s="142">
        <v>1.165</v>
      </c>
    </row>
    <row r="63" spans="2:16" x14ac:dyDescent="0.3">
      <c r="B63" s="230" t="s">
        <v>673</v>
      </c>
      <c r="C63" s="142">
        <v>1.1133333333333333</v>
      </c>
      <c r="D63" s="142">
        <v>1</v>
      </c>
      <c r="E63" s="142" t="s">
        <v>51</v>
      </c>
      <c r="F63" s="142" t="s">
        <v>51</v>
      </c>
      <c r="G63" s="142" t="s">
        <v>51</v>
      </c>
      <c r="H63" s="142" t="s">
        <v>51</v>
      </c>
      <c r="I63" s="142" t="s">
        <v>51</v>
      </c>
      <c r="J63" s="142" t="s">
        <v>51</v>
      </c>
      <c r="K63" s="142" t="s">
        <v>51</v>
      </c>
      <c r="L63" s="142" t="s">
        <v>51</v>
      </c>
      <c r="M63" s="142" t="s">
        <v>51</v>
      </c>
      <c r="N63" s="142">
        <v>0.66666666666666663</v>
      </c>
      <c r="O63" s="142">
        <v>0.83333333333333337</v>
      </c>
      <c r="P63" s="142" t="s">
        <v>51</v>
      </c>
    </row>
    <row r="64" spans="2:16" x14ac:dyDescent="0.3">
      <c r="B64" s="230" t="s">
        <v>674</v>
      </c>
      <c r="C64" s="142">
        <v>1.4466666666666665</v>
      </c>
      <c r="D64" s="142">
        <v>1.4466666666666665</v>
      </c>
      <c r="E64" s="142">
        <v>0.84629999999999994</v>
      </c>
      <c r="F64" s="142" t="s">
        <v>51</v>
      </c>
      <c r="G64" s="142" t="s">
        <v>51</v>
      </c>
      <c r="H64" s="142" t="s">
        <v>51</v>
      </c>
      <c r="I64" s="142" t="s">
        <v>51</v>
      </c>
      <c r="J64" s="142" t="s">
        <v>51</v>
      </c>
      <c r="K64" s="142" t="s">
        <v>51</v>
      </c>
      <c r="L64" s="142" t="s">
        <v>51</v>
      </c>
      <c r="M64" s="142" t="s">
        <v>51</v>
      </c>
      <c r="N64" s="142">
        <v>0.9620333333333333</v>
      </c>
      <c r="O64" s="142">
        <v>2.17</v>
      </c>
      <c r="P64" s="142">
        <v>1.5696333333333332</v>
      </c>
    </row>
    <row r="65" spans="2:16" x14ac:dyDescent="0.3">
      <c r="B65" s="230" t="s">
        <v>675</v>
      </c>
      <c r="C65" s="142">
        <v>1.9416666666666667</v>
      </c>
      <c r="D65" s="142">
        <v>1.8083333333333333</v>
      </c>
      <c r="E65" s="142">
        <v>1.3333333333333333</v>
      </c>
      <c r="F65" s="142">
        <v>2</v>
      </c>
      <c r="G65" s="142" t="s">
        <v>51</v>
      </c>
      <c r="H65" s="142" t="s">
        <v>51</v>
      </c>
      <c r="I65" s="142" t="s">
        <v>51</v>
      </c>
      <c r="J65" s="142" t="s">
        <v>51</v>
      </c>
      <c r="K65" s="142" t="s">
        <v>51</v>
      </c>
      <c r="L65" s="142" t="s">
        <v>51</v>
      </c>
      <c r="M65" s="142" t="s">
        <v>51</v>
      </c>
      <c r="N65" s="142">
        <v>1.5</v>
      </c>
      <c r="O65" s="142">
        <v>2.5</v>
      </c>
      <c r="P65" s="142">
        <v>1.8083333333333333</v>
      </c>
    </row>
    <row r="66" spans="2:16" x14ac:dyDescent="0.3">
      <c r="B66" s="230" t="s">
        <v>676</v>
      </c>
      <c r="C66" s="142">
        <v>1.5</v>
      </c>
      <c r="D66" s="142">
        <v>2</v>
      </c>
      <c r="E66" s="142" t="s">
        <v>51</v>
      </c>
      <c r="F66" s="142">
        <v>2</v>
      </c>
      <c r="G66" s="142">
        <v>3</v>
      </c>
      <c r="H66" s="142" t="s">
        <v>51</v>
      </c>
      <c r="I66" s="142" t="s">
        <v>51</v>
      </c>
      <c r="J66" s="142" t="s">
        <v>51</v>
      </c>
      <c r="K66" s="142" t="s">
        <v>51</v>
      </c>
      <c r="L66" s="142" t="s">
        <v>51</v>
      </c>
      <c r="M66" s="142" t="s">
        <v>51</v>
      </c>
      <c r="N66" s="142">
        <v>2</v>
      </c>
      <c r="O66" s="142">
        <v>1.3999999999999997</v>
      </c>
      <c r="P66" s="142">
        <v>2.2000000000000002</v>
      </c>
    </row>
    <row r="67" spans="2:16" x14ac:dyDescent="0.3">
      <c r="B67" s="230" t="s">
        <v>677</v>
      </c>
      <c r="C67" s="142">
        <v>1</v>
      </c>
      <c r="D67" s="142">
        <v>1.6000000000000003</v>
      </c>
      <c r="E67" s="142" t="s">
        <v>51</v>
      </c>
      <c r="F67" s="142">
        <v>2.2000000000000002</v>
      </c>
      <c r="G67" s="142" t="s">
        <v>51</v>
      </c>
      <c r="H67" s="142" t="s">
        <v>51</v>
      </c>
      <c r="I67" s="142" t="s">
        <v>51</v>
      </c>
      <c r="J67" s="142" t="s">
        <v>51</v>
      </c>
      <c r="K67" s="142" t="s">
        <v>51</v>
      </c>
      <c r="L67" s="142" t="s">
        <v>51</v>
      </c>
      <c r="M67" s="142" t="s">
        <v>51</v>
      </c>
      <c r="N67" s="142">
        <v>2.2000000000000002</v>
      </c>
      <c r="O67" s="142">
        <v>2.4</v>
      </c>
      <c r="P67" s="142">
        <v>1.6000000000000003</v>
      </c>
    </row>
    <row r="68" spans="2:16" x14ac:dyDescent="0.3">
      <c r="B68" s="230" t="s">
        <v>678</v>
      </c>
      <c r="C68" s="142">
        <v>1.67</v>
      </c>
      <c r="D68" s="142">
        <v>2</v>
      </c>
      <c r="E68" s="142">
        <v>1.83</v>
      </c>
      <c r="F68" s="142" t="s">
        <v>51</v>
      </c>
      <c r="G68" s="142">
        <v>1</v>
      </c>
      <c r="H68" s="142" t="s">
        <v>51</v>
      </c>
      <c r="I68" s="142" t="s">
        <v>51</v>
      </c>
      <c r="J68" s="142" t="s">
        <v>51</v>
      </c>
      <c r="K68" s="142" t="s">
        <v>51</v>
      </c>
      <c r="L68" s="142" t="s">
        <v>51</v>
      </c>
      <c r="M68" s="142" t="s">
        <v>51</v>
      </c>
      <c r="N68" s="142">
        <v>1.67</v>
      </c>
      <c r="O68" s="142">
        <v>1.83</v>
      </c>
      <c r="P68" s="142">
        <v>1.67</v>
      </c>
    </row>
    <row r="69" spans="2:16" x14ac:dyDescent="0.3">
      <c r="B69" s="230" t="s">
        <v>679</v>
      </c>
      <c r="C69" s="142">
        <v>2.17</v>
      </c>
      <c r="D69" s="142">
        <v>2</v>
      </c>
      <c r="E69" s="142">
        <v>1.5</v>
      </c>
      <c r="F69" s="142" t="s">
        <v>51</v>
      </c>
      <c r="G69" s="142" t="s">
        <v>51</v>
      </c>
      <c r="H69" s="142" t="s">
        <v>51</v>
      </c>
      <c r="I69" s="142" t="s">
        <v>51</v>
      </c>
      <c r="J69" s="142" t="s">
        <v>51</v>
      </c>
      <c r="K69" s="142" t="s">
        <v>51</v>
      </c>
      <c r="L69" s="142" t="s">
        <v>51</v>
      </c>
      <c r="M69" s="142" t="s">
        <v>51</v>
      </c>
      <c r="N69" s="142">
        <v>2.17</v>
      </c>
      <c r="O69" s="142">
        <v>2.17</v>
      </c>
      <c r="P69" s="142">
        <v>1.83</v>
      </c>
    </row>
    <row r="70" spans="2:16" x14ac:dyDescent="0.3">
      <c r="B70" s="230" t="s">
        <v>680</v>
      </c>
      <c r="C70" s="142">
        <v>1.33</v>
      </c>
      <c r="D70" s="142">
        <v>2</v>
      </c>
      <c r="E70" s="142">
        <v>1.5</v>
      </c>
      <c r="F70" s="142" t="s">
        <v>51</v>
      </c>
      <c r="G70" s="142" t="s">
        <v>51</v>
      </c>
      <c r="H70" s="142" t="s">
        <v>51</v>
      </c>
      <c r="I70" s="142" t="s">
        <v>51</v>
      </c>
      <c r="J70" s="142" t="s">
        <v>51</v>
      </c>
      <c r="K70" s="142" t="s">
        <v>51</v>
      </c>
      <c r="L70" s="142" t="s">
        <v>51</v>
      </c>
      <c r="M70" s="142" t="s">
        <v>51</v>
      </c>
      <c r="N70" s="142">
        <v>2</v>
      </c>
      <c r="O70" s="142">
        <v>3</v>
      </c>
      <c r="P70" s="142">
        <v>2.17</v>
      </c>
    </row>
    <row r="71" spans="2:16" x14ac:dyDescent="0.3">
      <c r="B71" s="230" t="s">
        <v>681</v>
      </c>
      <c r="C71" s="142">
        <v>1.0416666666666667</v>
      </c>
      <c r="D71" s="142">
        <v>2.0833333333333335</v>
      </c>
      <c r="E71" s="142">
        <v>1.6666666666666667</v>
      </c>
      <c r="F71" s="142" t="s">
        <v>51</v>
      </c>
      <c r="G71" s="142">
        <v>1.6666666666666667</v>
      </c>
      <c r="H71" s="142" t="s">
        <v>51</v>
      </c>
      <c r="I71" s="142" t="s">
        <v>51</v>
      </c>
      <c r="J71" s="142" t="s">
        <v>51</v>
      </c>
      <c r="K71" s="142" t="s">
        <v>51</v>
      </c>
      <c r="L71" s="142" t="s">
        <v>51</v>
      </c>
      <c r="M71" s="142" t="s">
        <v>51</v>
      </c>
      <c r="N71" s="142">
        <v>1.3916666666666666</v>
      </c>
      <c r="O71" s="142">
        <v>1.9416666666666667</v>
      </c>
      <c r="P71" s="142">
        <v>1.6666666666666667</v>
      </c>
    </row>
    <row r="72" spans="2:16" x14ac:dyDescent="0.3">
      <c r="B72" s="230" t="s">
        <v>682</v>
      </c>
      <c r="C72" s="142">
        <v>2.5</v>
      </c>
      <c r="D72" s="142">
        <v>2.5</v>
      </c>
      <c r="E72" s="142">
        <v>2.5</v>
      </c>
      <c r="F72" s="142">
        <v>1</v>
      </c>
      <c r="G72" s="142">
        <v>3</v>
      </c>
      <c r="H72" s="142" t="s">
        <v>51</v>
      </c>
      <c r="I72" s="142" t="s">
        <v>51</v>
      </c>
      <c r="J72" s="142">
        <v>2</v>
      </c>
      <c r="K72" s="142">
        <v>3</v>
      </c>
      <c r="L72" s="142">
        <v>3</v>
      </c>
      <c r="M72" s="142">
        <v>2</v>
      </c>
      <c r="N72" s="142">
        <v>2</v>
      </c>
      <c r="O72" s="142">
        <v>2</v>
      </c>
      <c r="P72" s="142">
        <v>2</v>
      </c>
    </row>
    <row r="73" spans="2:16" ht="17.399999999999999" x14ac:dyDescent="0.3">
      <c r="B73" s="232" t="s">
        <v>777</v>
      </c>
      <c r="C73" s="232">
        <v>1.6629434523809523</v>
      </c>
      <c r="D73" s="232">
        <v>1.6222290909090904</v>
      </c>
      <c r="E73" s="232">
        <v>1.4202170542635655</v>
      </c>
      <c r="F73" s="232">
        <v>1.7888846153846152</v>
      </c>
      <c r="G73" s="232">
        <v>1.86445303030303</v>
      </c>
      <c r="H73" s="232">
        <v>1.4120588235294118</v>
      </c>
      <c r="I73" s="232">
        <v>1.4564285714285714</v>
      </c>
      <c r="J73" s="232">
        <v>1.7138095238095237</v>
      </c>
      <c r="K73" s="232">
        <v>1.7212121212121216</v>
      </c>
      <c r="L73" s="232">
        <v>2.0268518518518519</v>
      </c>
      <c r="M73" s="232">
        <v>1.5063636363636363</v>
      </c>
      <c r="N73" s="232">
        <v>1.5696088888888886</v>
      </c>
      <c r="O73" s="232">
        <v>1.7563953488372095</v>
      </c>
      <c r="P73" s="232">
        <v>1.7809181159420291</v>
      </c>
    </row>
    <row r="74" spans="2:16" x14ac:dyDescent="0.3">
      <c r="B74" s="231"/>
      <c r="C74" s="231"/>
      <c r="D74" s="231"/>
      <c r="E74" s="231"/>
      <c r="F74" s="231"/>
      <c r="G74" s="231"/>
      <c r="H74" s="231"/>
      <c r="I74" s="231"/>
      <c r="J74" s="231"/>
      <c r="K74" s="231"/>
      <c r="L74" s="231"/>
      <c r="M74" s="231"/>
      <c r="N74" s="231"/>
      <c r="O74" s="231"/>
      <c r="P74" s="231"/>
    </row>
    <row r="75" spans="2:16" x14ac:dyDescent="0.3">
      <c r="B75" s="231"/>
      <c r="C75" s="231"/>
      <c r="D75" s="231"/>
      <c r="E75" s="231"/>
      <c r="F75" s="231"/>
      <c r="G75" s="231"/>
      <c r="H75" s="231"/>
      <c r="I75" s="231"/>
      <c r="J75" s="231"/>
      <c r="K75" s="231"/>
      <c r="L75" s="231"/>
      <c r="M75" s="231"/>
      <c r="N75" s="231"/>
      <c r="O75" s="231"/>
      <c r="P75" s="231"/>
    </row>
    <row r="76" spans="2:16" x14ac:dyDescent="0.3">
      <c r="B76" s="231"/>
      <c r="C76" s="231"/>
      <c r="D76" s="231"/>
      <c r="E76" s="231"/>
      <c r="F76" s="231"/>
      <c r="G76" s="231"/>
      <c r="H76" s="231"/>
      <c r="I76" s="231"/>
      <c r="J76" s="231"/>
      <c r="K76" s="231"/>
      <c r="L76" s="231"/>
      <c r="M76" s="231"/>
      <c r="N76" s="231"/>
      <c r="O76" s="231"/>
      <c r="P76" s="231"/>
    </row>
    <row r="77" spans="2:16" x14ac:dyDescent="0.3">
      <c r="B77" s="231"/>
      <c r="C77" s="231"/>
      <c r="D77" s="231"/>
      <c r="E77" s="231"/>
      <c r="F77" s="231"/>
      <c r="G77" s="231"/>
      <c r="H77" s="231"/>
      <c r="I77" s="231"/>
      <c r="J77" s="231"/>
      <c r="K77" s="231"/>
      <c r="L77" s="231"/>
      <c r="M77" s="231"/>
      <c r="N77" s="231"/>
      <c r="O77" s="231"/>
      <c r="P77" s="231"/>
    </row>
    <row r="78" spans="2:16" x14ac:dyDescent="0.3">
      <c r="B78" s="231"/>
      <c r="C78" s="231"/>
      <c r="D78" s="231"/>
      <c r="E78" s="231"/>
      <c r="F78" s="231"/>
      <c r="G78" s="231"/>
      <c r="H78" s="231"/>
      <c r="I78" s="231"/>
      <c r="J78" s="231"/>
      <c r="K78" s="231"/>
      <c r="L78" s="231"/>
      <c r="M78" s="231"/>
      <c r="N78" s="231"/>
      <c r="O78" s="231"/>
      <c r="P78" s="231"/>
    </row>
    <row r="79" spans="2:16" x14ac:dyDescent="0.3">
      <c r="B79" s="231"/>
      <c r="C79" s="231"/>
      <c r="D79" s="231"/>
      <c r="E79" s="231"/>
      <c r="F79" s="231"/>
      <c r="G79" s="231"/>
      <c r="H79" s="231"/>
      <c r="I79" s="231"/>
      <c r="J79" s="231"/>
      <c r="K79" s="231"/>
      <c r="L79" s="231"/>
      <c r="M79" s="231"/>
      <c r="N79" s="231"/>
      <c r="O79" s="231"/>
      <c r="P79" s="231"/>
    </row>
    <row r="80" spans="2:16" x14ac:dyDescent="0.3">
      <c r="B80" s="231"/>
      <c r="C80" s="231"/>
      <c r="D80" s="231"/>
      <c r="E80" s="231"/>
      <c r="F80" s="231"/>
      <c r="G80" s="231"/>
      <c r="H80" s="231"/>
      <c r="I80" s="231"/>
      <c r="J80" s="231"/>
      <c r="K80" s="231"/>
      <c r="L80" s="231"/>
      <c r="M80" s="231"/>
      <c r="N80" s="231"/>
      <c r="O80" s="231"/>
      <c r="P80" s="231"/>
    </row>
    <row r="81" spans="2:16" x14ac:dyDescent="0.3">
      <c r="B81" s="231"/>
      <c r="C81" s="231"/>
      <c r="D81" s="231"/>
      <c r="E81" s="231"/>
      <c r="F81" s="231"/>
      <c r="G81" s="231"/>
      <c r="H81" s="231"/>
      <c r="I81" s="231"/>
      <c r="J81" s="231"/>
      <c r="K81" s="231"/>
      <c r="L81" s="231"/>
      <c r="M81" s="231"/>
      <c r="N81" s="231"/>
      <c r="O81" s="231"/>
      <c r="P81" s="231"/>
    </row>
    <row r="82" spans="2:16" x14ac:dyDescent="0.3">
      <c r="B82" s="231"/>
      <c r="C82" s="231"/>
      <c r="D82" s="231"/>
      <c r="E82" s="231"/>
      <c r="F82" s="231"/>
      <c r="G82" s="231"/>
      <c r="H82" s="231"/>
      <c r="I82" s="231"/>
      <c r="J82" s="231"/>
      <c r="K82" s="231"/>
      <c r="L82" s="231"/>
      <c r="M82" s="231"/>
      <c r="N82" s="231"/>
      <c r="O82" s="231"/>
      <c r="P82" s="231"/>
    </row>
    <row r="83" spans="2:16" x14ac:dyDescent="0.3">
      <c r="B83" s="231"/>
      <c r="C83" s="231"/>
      <c r="D83" s="231"/>
      <c r="E83" s="231"/>
      <c r="F83" s="231"/>
      <c r="G83" s="231"/>
      <c r="H83" s="231"/>
      <c r="I83" s="231"/>
      <c r="J83" s="231"/>
      <c r="K83" s="231"/>
      <c r="L83" s="231"/>
      <c r="M83" s="231"/>
      <c r="N83" s="231"/>
      <c r="O83" s="231"/>
      <c r="P83" s="231"/>
    </row>
    <row r="84" spans="2:16" x14ac:dyDescent="0.3">
      <c r="B84" s="233"/>
      <c r="C84" s="233"/>
      <c r="D84" s="233"/>
      <c r="E84" s="233"/>
      <c r="F84" s="233"/>
      <c r="G84" s="233"/>
      <c r="H84" s="233"/>
      <c r="I84" s="233"/>
      <c r="J84" s="233"/>
      <c r="K84" s="233"/>
      <c r="L84" s="233"/>
      <c r="M84" s="233"/>
      <c r="N84" s="233"/>
      <c r="O84" s="233"/>
      <c r="P84" s="233"/>
    </row>
  </sheetData>
  <mergeCells count="3">
    <mergeCell ref="G3:N3"/>
    <mergeCell ref="C6:P6"/>
    <mergeCell ref="B6:B7"/>
  </mergeCells>
  <pageMargins left="0.7" right="0.7" top="0.75" bottom="0.75" header="0.3" footer="0.3"/>
  <pageSetup paperSize="9" scale="7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6:Q25"/>
  <sheetViews>
    <sheetView topLeftCell="A19" zoomScaleNormal="100" workbookViewId="0">
      <selection activeCell="I3" sqref="I3"/>
    </sheetView>
  </sheetViews>
  <sheetFormatPr defaultRowHeight="14.4" x14ac:dyDescent="0.3"/>
  <cols>
    <col min="2" max="2" width="7.33203125" customWidth="1"/>
    <col min="3" max="3" width="60.5546875" bestFit="1" customWidth="1"/>
    <col min="4" max="4" width="9.6640625" bestFit="1" customWidth="1"/>
    <col min="5" max="5" width="12.6640625" bestFit="1" customWidth="1"/>
    <col min="6" max="6" width="14.6640625" bestFit="1" customWidth="1"/>
    <col min="7" max="7" width="12.109375" bestFit="1" customWidth="1"/>
    <col min="8" max="8" width="13.88671875" bestFit="1" customWidth="1"/>
  </cols>
  <sheetData>
    <row r="6" spans="2:9" ht="21" x14ac:dyDescent="0.4">
      <c r="B6" s="467" t="s">
        <v>784</v>
      </c>
      <c r="C6" s="467"/>
      <c r="D6" s="467"/>
      <c r="E6" s="467"/>
      <c r="F6" s="467"/>
      <c r="G6" s="467"/>
      <c r="H6" s="467"/>
    </row>
    <row r="8" spans="2:9" ht="41.4" x14ac:dyDescent="0.3">
      <c r="B8" s="235" t="s">
        <v>778</v>
      </c>
      <c r="C8" s="235" t="s">
        <v>798</v>
      </c>
      <c r="D8" s="235" t="s">
        <v>779</v>
      </c>
      <c r="E8" s="235" t="s">
        <v>780</v>
      </c>
      <c r="F8" s="235" t="s">
        <v>781</v>
      </c>
      <c r="G8" s="236" t="s">
        <v>782</v>
      </c>
      <c r="H8" s="236" t="s">
        <v>800</v>
      </c>
      <c r="I8" s="235" t="s">
        <v>799</v>
      </c>
    </row>
    <row r="9" spans="2:9" x14ac:dyDescent="0.3">
      <c r="B9" s="44" t="s">
        <v>147</v>
      </c>
      <c r="C9" s="62" t="s">
        <v>796</v>
      </c>
      <c r="D9" s="61">
        <v>3</v>
      </c>
      <c r="E9" s="61">
        <v>3</v>
      </c>
      <c r="F9" s="61">
        <v>2</v>
      </c>
      <c r="G9" s="61"/>
      <c r="H9" s="60">
        <v>2.75</v>
      </c>
      <c r="I9" s="60">
        <v>0.55000000000000004</v>
      </c>
    </row>
    <row r="10" spans="2:9" x14ac:dyDescent="0.3">
      <c r="B10" s="44" t="s">
        <v>148</v>
      </c>
      <c r="C10" s="62" t="s">
        <v>786</v>
      </c>
      <c r="D10" s="61">
        <v>3</v>
      </c>
      <c r="E10" s="61">
        <v>3</v>
      </c>
      <c r="F10" s="61">
        <v>2</v>
      </c>
      <c r="G10" s="61"/>
      <c r="H10" s="60">
        <v>2.75</v>
      </c>
      <c r="I10" s="60">
        <v>0.55000000000000004</v>
      </c>
    </row>
    <row r="11" spans="2:9" x14ac:dyDescent="0.3">
      <c r="B11" s="44" t="s">
        <v>149</v>
      </c>
      <c r="C11" s="62" t="s">
        <v>787</v>
      </c>
      <c r="D11" s="61">
        <v>3</v>
      </c>
      <c r="E11" s="61">
        <v>3</v>
      </c>
      <c r="F11" s="61">
        <v>2</v>
      </c>
      <c r="G11" s="61"/>
      <c r="H11" s="60">
        <v>2.75</v>
      </c>
      <c r="I11" s="60">
        <v>0.55000000000000004</v>
      </c>
    </row>
    <row r="12" spans="2:9" x14ac:dyDescent="0.3">
      <c r="B12" s="44" t="s">
        <v>150</v>
      </c>
      <c r="C12" s="62" t="s">
        <v>797</v>
      </c>
      <c r="D12" s="61">
        <v>2</v>
      </c>
      <c r="E12" s="61">
        <v>3</v>
      </c>
      <c r="F12" s="61">
        <v>2</v>
      </c>
      <c r="G12" s="61"/>
      <c r="H12" s="60">
        <v>2.25</v>
      </c>
      <c r="I12" s="60">
        <v>0.45000000000000007</v>
      </c>
    </row>
    <row r="13" spans="2:9" x14ac:dyDescent="0.3">
      <c r="B13" s="44" t="s">
        <v>151</v>
      </c>
      <c r="C13" s="62" t="s">
        <v>788</v>
      </c>
      <c r="D13" s="61">
        <v>3</v>
      </c>
      <c r="E13" s="61">
        <v>3</v>
      </c>
      <c r="F13" s="61">
        <v>2</v>
      </c>
      <c r="G13" s="61"/>
      <c r="H13" s="60">
        <v>2.75</v>
      </c>
      <c r="I13" s="60">
        <v>0.55000000000000004</v>
      </c>
    </row>
    <row r="14" spans="2:9" x14ac:dyDescent="0.3">
      <c r="B14" s="44" t="s">
        <v>152</v>
      </c>
      <c r="C14" s="62" t="s">
        <v>789</v>
      </c>
      <c r="D14" s="61">
        <v>3</v>
      </c>
      <c r="E14" s="61">
        <v>2</v>
      </c>
      <c r="F14" s="61">
        <v>2</v>
      </c>
      <c r="G14" s="61"/>
      <c r="H14" s="60">
        <v>2.5</v>
      </c>
      <c r="I14" s="60">
        <v>0.5</v>
      </c>
    </row>
    <row r="15" spans="2:9" x14ac:dyDescent="0.3">
      <c r="B15" s="44" t="s">
        <v>153</v>
      </c>
      <c r="C15" s="62" t="s">
        <v>790</v>
      </c>
      <c r="D15" s="61">
        <v>1</v>
      </c>
      <c r="E15" s="61">
        <v>2</v>
      </c>
      <c r="F15" s="61">
        <v>2</v>
      </c>
      <c r="G15" s="61"/>
      <c r="H15" s="60">
        <v>1.5</v>
      </c>
      <c r="I15" s="60">
        <v>0.30000000000000004</v>
      </c>
    </row>
    <row r="16" spans="2:9" x14ac:dyDescent="0.3">
      <c r="B16" s="44" t="s">
        <v>154</v>
      </c>
      <c r="C16" s="62" t="s">
        <v>791</v>
      </c>
      <c r="D16" s="61">
        <v>1</v>
      </c>
      <c r="E16" s="61">
        <v>2</v>
      </c>
      <c r="F16" s="61">
        <v>2</v>
      </c>
      <c r="G16" s="61">
        <v>3</v>
      </c>
      <c r="H16" s="60">
        <v>1.7</v>
      </c>
      <c r="I16" s="60">
        <v>0.33999999999999997</v>
      </c>
    </row>
    <row r="17" spans="1:17" x14ac:dyDescent="0.3">
      <c r="B17" s="44" t="s">
        <v>155</v>
      </c>
      <c r="C17" s="62" t="s">
        <v>792</v>
      </c>
      <c r="D17" s="61">
        <v>2</v>
      </c>
      <c r="E17" s="61">
        <v>1</v>
      </c>
      <c r="F17" s="61">
        <v>2</v>
      </c>
      <c r="G17" s="61"/>
      <c r="H17" s="60">
        <v>1.75</v>
      </c>
      <c r="I17" s="60">
        <v>0.35</v>
      </c>
    </row>
    <row r="18" spans="1:17" x14ac:dyDescent="0.3">
      <c r="B18" s="44" t="s">
        <v>156</v>
      </c>
      <c r="C18" s="62" t="s">
        <v>793</v>
      </c>
      <c r="D18" s="61">
        <v>3</v>
      </c>
      <c r="E18" s="61">
        <v>2</v>
      </c>
      <c r="F18" s="61">
        <v>1</v>
      </c>
      <c r="G18" s="61">
        <v>3</v>
      </c>
      <c r="H18" s="60">
        <v>2.5499999999999998</v>
      </c>
      <c r="I18" s="60">
        <v>0.51</v>
      </c>
    </row>
    <row r="19" spans="1:17" x14ac:dyDescent="0.3">
      <c r="B19" s="44" t="s">
        <v>157</v>
      </c>
      <c r="C19" s="62" t="s">
        <v>794</v>
      </c>
      <c r="D19" s="61">
        <v>3</v>
      </c>
      <c r="E19" s="61">
        <v>3</v>
      </c>
      <c r="F19" s="61">
        <v>2</v>
      </c>
      <c r="G19" s="61"/>
      <c r="H19" s="60">
        <v>2.75</v>
      </c>
      <c r="I19" s="60">
        <v>0.55000000000000004</v>
      </c>
    </row>
    <row r="20" spans="1:17" x14ac:dyDescent="0.3">
      <c r="B20" s="44" t="s">
        <v>158</v>
      </c>
      <c r="C20" s="62" t="s">
        <v>795</v>
      </c>
      <c r="D20" s="61">
        <v>3</v>
      </c>
      <c r="E20" s="61">
        <v>3</v>
      </c>
      <c r="F20" s="61">
        <v>2</v>
      </c>
      <c r="G20" s="61"/>
      <c r="H20" s="60">
        <v>2.75</v>
      </c>
      <c r="I20" s="60">
        <v>0.55000000000000004</v>
      </c>
    </row>
    <row r="21" spans="1:17" ht="27.6" x14ac:dyDescent="0.3">
      <c r="B21" s="44" t="s">
        <v>159</v>
      </c>
      <c r="C21" s="234" t="s">
        <v>138</v>
      </c>
      <c r="D21" s="61">
        <v>3</v>
      </c>
      <c r="E21" s="61">
        <v>3</v>
      </c>
      <c r="F21" s="61">
        <v>3</v>
      </c>
      <c r="G21" s="61"/>
      <c r="H21" s="60">
        <v>3</v>
      </c>
      <c r="I21" s="60">
        <v>0.60000000000000009</v>
      </c>
    </row>
    <row r="22" spans="1:17" ht="41.4" x14ac:dyDescent="0.3">
      <c r="B22" s="44" t="s">
        <v>160</v>
      </c>
      <c r="C22" s="234" t="s">
        <v>140</v>
      </c>
      <c r="D22" s="61">
        <v>3</v>
      </c>
      <c r="E22" s="61">
        <v>3</v>
      </c>
      <c r="F22" s="61">
        <v>3</v>
      </c>
      <c r="G22" s="61"/>
      <c r="H22" s="60">
        <v>3</v>
      </c>
      <c r="I22" s="60">
        <v>0.60000000000000009</v>
      </c>
    </row>
    <row r="23" spans="1:17" x14ac:dyDescent="0.3">
      <c r="D23" s="57"/>
      <c r="E23" s="57"/>
      <c r="F23" s="57"/>
      <c r="G23" s="57"/>
    </row>
    <row r="24" spans="1:17" x14ac:dyDescent="0.3">
      <c r="A24" s="231"/>
      <c r="B24" s="231"/>
      <c r="C24" s="231"/>
      <c r="D24" s="231"/>
      <c r="E24" s="231"/>
      <c r="F24" s="231"/>
      <c r="G24" s="231"/>
      <c r="H24" s="231"/>
      <c r="I24" s="231"/>
      <c r="J24" s="231"/>
      <c r="K24" s="231"/>
      <c r="L24" s="231"/>
      <c r="M24" s="231"/>
      <c r="N24" s="231"/>
    </row>
    <row r="25" spans="1:17" x14ac:dyDescent="0.3">
      <c r="A25" s="231"/>
      <c r="B25" s="231"/>
      <c r="C25" s="231"/>
      <c r="D25" s="258"/>
      <c r="E25" s="258"/>
      <c r="F25" s="258"/>
      <c r="G25" s="258"/>
      <c r="H25" s="258"/>
      <c r="I25" s="258"/>
      <c r="J25" s="258"/>
      <c r="K25" s="258"/>
      <c r="L25" s="258"/>
      <c r="M25" s="258"/>
      <c r="N25" s="259"/>
      <c r="O25" s="259"/>
      <c r="P25" s="259"/>
      <c r="Q25" s="259"/>
    </row>
  </sheetData>
  <mergeCells count="1">
    <mergeCell ref="B6:H6"/>
  </mergeCells>
  <pageMargins left="0.7" right="0.7" top="0.75" bottom="0.75" header="0.3" footer="0.3"/>
  <pageSetup paperSize="9" scale="8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6:H23"/>
  <sheetViews>
    <sheetView topLeftCell="A3" zoomScaleNormal="100" workbookViewId="0">
      <selection activeCell="M18" sqref="M18"/>
    </sheetView>
  </sheetViews>
  <sheetFormatPr defaultRowHeight="14.4" x14ac:dyDescent="0.3"/>
  <sheetData>
    <row r="6" spans="2:8" ht="17.399999999999999" x14ac:dyDescent="0.3">
      <c r="B6" s="387" t="s">
        <v>807</v>
      </c>
      <c r="C6" s="387"/>
      <c r="D6" s="387"/>
      <c r="E6" s="387"/>
      <c r="F6" s="387"/>
      <c r="G6" s="387"/>
      <c r="H6" s="387"/>
    </row>
    <row r="7" spans="2:8" ht="15" thickBot="1" x14ac:dyDescent="0.35"/>
    <row r="8" spans="2:8" x14ac:dyDescent="0.3">
      <c r="C8" s="468" t="s">
        <v>778</v>
      </c>
      <c r="D8" s="470" t="s">
        <v>718</v>
      </c>
      <c r="E8" s="471"/>
      <c r="F8" s="471"/>
      <c r="G8" s="472"/>
    </row>
    <row r="9" spans="2:8" ht="55.2" x14ac:dyDescent="0.3">
      <c r="C9" s="469"/>
      <c r="D9" s="238" t="s">
        <v>801</v>
      </c>
      <c r="E9" s="235" t="s">
        <v>802</v>
      </c>
      <c r="F9" s="235" t="s">
        <v>799</v>
      </c>
      <c r="G9" s="239" t="s">
        <v>803</v>
      </c>
    </row>
    <row r="10" spans="2:8" ht="17.399999999999999" x14ac:dyDescent="0.3">
      <c r="C10" s="254" t="s">
        <v>147</v>
      </c>
      <c r="D10" s="243">
        <v>1.66</v>
      </c>
      <c r="E10" s="142">
        <v>1.3280000000000001</v>
      </c>
      <c r="F10" s="61">
        <v>0.55000000000000004</v>
      </c>
      <c r="G10" s="250">
        <v>1.8780000000000001</v>
      </c>
    </row>
    <row r="11" spans="2:8" ht="17.399999999999999" x14ac:dyDescent="0.3">
      <c r="C11" s="254" t="s">
        <v>148</v>
      </c>
      <c r="D11" s="243">
        <v>1.62</v>
      </c>
      <c r="E11" s="142">
        <v>1.2960000000000003</v>
      </c>
      <c r="F11" s="61">
        <v>0.55000000000000004</v>
      </c>
      <c r="G11" s="250">
        <v>1.8460000000000003</v>
      </c>
    </row>
    <row r="12" spans="2:8" ht="17.399999999999999" x14ac:dyDescent="0.3">
      <c r="C12" s="254" t="s">
        <v>149</v>
      </c>
      <c r="D12" s="243">
        <v>1.42</v>
      </c>
      <c r="E12" s="142">
        <v>1.1359999999999999</v>
      </c>
      <c r="F12" s="61">
        <v>0.55000000000000004</v>
      </c>
      <c r="G12" s="250">
        <v>1.6859999999999999</v>
      </c>
    </row>
    <row r="13" spans="2:8" ht="17.399999999999999" x14ac:dyDescent="0.3">
      <c r="C13" s="254" t="s">
        <v>150</v>
      </c>
      <c r="D13" s="243">
        <v>1.79</v>
      </c>
      <c r="E13" s="142">
        <v>1.4320000000000002</v>
      </c>
      <c r="F13" s="61">
        <v>0.45000000000000007</v>
      </c>
      <c r="G13" s="250">
        <v>1.8820000000000001</v>
      </c>
    </row>
    <row r="14" spans="2:8" ht="17.399999999999999" x14ac:dyDescent="0.3">
      <c r="C14" s="254" t="s">
        <v>151</v>
      </c>
      <c r="D14" s="243">
        <v>1.86</v>
      </c>
      <c r="E14" s="142">
        <v>1.4880000000000002</v>
      </c>
      <c r="F14" s="61">
        <v>0.55000000000000004</v>
      </c>
      <c r="G14" s="250">
        <v>2.0380000000000003</v>
      </c>
    </row>
    <row r="15" spans="2:8" ht="17.399999999999999" x14ac:dyDescent="0.3">
      <c r="C15" s="254" t="s">
        <v>152</v>
      </c>
      <c r="D15" s="243">
        <v>1.41</v>
      </c>
      <c r="E15" s="142">
        <v>1.1279999999999999</v>
      </c>
      <c r="F15" s="61">
        <v>0.5</v>
      </c>
      <c r="G15" s="250">
        <v>1.6279999999999999</v>
      </c>
    </row>
    <row r="16" spans="2:8" ht="17.399999999999999" x14ac:dyDescent="0.3">
      <c r="C16" s="254" t="s">
        <v>153</v>
      </c>
      <c r="D16" s="243">
        <v>1.46</v>
      </c>
      <c r="E16" s="142">
        <v>1.1679999999999999</v>
      </c>
      <c r="F16" s="61">
        <v>0.30000000000000004</v>
      </c>
      <c r="G16" s="250">
        <v>1.468</v>
      </c>
    </row>
    <row r="17" spans="3:7" ht="17.399999999999999" x14ac:dyDescent="0.3">
      <c r="C17" s="254" t="s">
        <v>154</v>
      </c>
      <c r="D17" s="243">
        <v>1.71</v>
      </c>
      <c r="E17" s="142">
        <v>1.3680000000000001</v>
      </c>
      <c r="F17" s="61">
        <v>0.33999999999999997</v>
      </c>
      <c r="G17" s="250">
        <v>1.7080000000000002</v>
      </c>
    </row>
    <row r="18" spans="3:7" ht="17.399999999999999" x14ac:dyDescent="0.3">
      <c r="C18" s="254" t="s">
        <v>155</v>
      </c>
      <c r="D18" s="243">
        <v>1.72</v>
      </c>
      <c r="E18" s="142">
        <v>1.3760000000000001</v>
      </c>
      <c r="F18" s="61">
        <v>0.35</v>
      </c>
      <c r="G18" s="250">
        <v>1.726</v>
      </c>
    </row>
    <row r="19" spans="3:7" ht="17.399999999999999" x14ac:dyDescent="0.3">
      <c r="C19" s="254" t="s">
        <v>156</v>
      </c>
      <c r="D19" s="243">
        <v>2.0299999999999998</v>
      </c>
      <c r="E19" s="142">
        <v>1.6239999999999999</v>
      </c>
      <c r="F19" s="61">
        <v>0.51</v>
      </c>
      <c r="G19" s="250">
        <v>2.1339999999999999</v>
      </c>
    </row>
    <row r="20" spans="3:7" ht="17.399999999999999" x14ac:dyDescent="0.3">
      <c r="C20" s="254" t="s">
        <v>157</v>
      </c>
      <c r="D20" s="243">
        <v>1.51</v>
      </c>
      <c r="E20" s="142">
        <v>1.2080000000000002</v>
      </c>
      <c r="F20" s="61">
        <v>0.55000000000000004</v>
      </c>
      <c r="G20" s="250">
        <v>1.7580000000000002</v>
      </c>
    </row>
    <row r="21" spans="3:7" ht="17.399999999999999" x14ac:dyDescent="0.3">
      <c r="C21" s="254" t="s">
        <v>158</v>
      </c>
      <c r="D21" s="243">
        <v>1.57</v>
      </c>
      <c r="E21" s="142">
        <v>1.2560000000000002</v>
      </c>
      <c r="F21" s="61">
        <v>0.55000000000000004</v>
      </c>
      <c r="G21" s="250">
        <v>1.8060000000000003</v>
      </c>
    </row>
    <row r="22" spans="3:7" ht="17.399999999999999" x14ac:dyDescent="0.3">
      <c r="C22" s="254" t="s">
        <v>159</v>
      </c>
      <c r="D22" s="243">
        <v>1.76</v>
      </c>
      <c r="E22" s="142">
        <v>1.4080000000000001</v>
      </c>
      <c r="F22" s="61">
        <v>0.60000000000000009</v>
      </c>
      <c r="G22" s="250">
        <v>2.008</v>
      </c>
    </row>
    <row r="23" spans="3:7" ht="18" thickBot="1" x14ac:dyDescent="0.35">
      <c r="C23" s="255" t="s">
        <v>160</v>
      </c>
      <c r="D23" s="244">
        <v>1.78</v>
      </c>
      <c r="E23" s="245">
        <v>1.4240000000000002</v>
      </c>
      <c r="F23" s="240">
        <v>0.60000000000000009</v>
      </c>
      <c r="G23" s="251">
        <v>2.024</v>
      </c>
    </row>
  </sheetData>
  <mergeCells count="3">
    <mergeCell ref="C8:C9"/>
    <mergeCell ref="D8:G8"/>
    <mergeCell ref="B6:H6"/>
  </mergeCells>
  <pageMargins left="0.7" right="0.7" top="0.75" bottom="0.75" header="0.3" footer="0.3"/>
  <pageSetup paperSize="9" scale="11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C3:Q25"/>
  <sheetViews>
    <sheetView tabSelected="1" topLeftCell="A9" zoomScaleNormal="100" workbookViewId="0">
      <selection activeCell="S32" sqref="S32"/>
    </sheetView>
  </sheetViews>
  <sheetFormatPr defaultRowHeight="14.4" x14ac:dyDescent="0.3"/>
  <cols>
    <col min="4" max="4" width="10.5546875" customWidth="1"/>
    <col min="5" max="5" width="11" customWidth="1"/>
    <col min="6" max="6" width="10.88671875" customWidth="1"/>
    <col min="7" max="7" width="11.44140625" customWidth="1"/>
    <col min="8" max="8" width="10.44140625" customWidth="1"/>
    <col min="9" max="9" width="11.109375" customWidth="1"/>
    <col min="10" max="10" width="11.88671875" customWidth="1"/>
    <col min="11" max="11" width="10.88671875" customWidth="1"/>
    <col min="12" max="12" width="10.5546875" customWidth="1"/>
    <col min="13" max="13" width="12.44140625" customWidth="1"/>
    <col min="14" max="14" width="11.6640625" customWidth="1"/>
    <col min="15" max="15" width="11.5546875" customWidth="1"/>
  </cols>
  <sheetData>
    <row r="3" spans="3:16" ht="17.399999999999999" x14ac:dyDescent="0.3">
      <c r="F3" s="253" t="s">
        <v>804</v>
      </c>
      <c r="G3" s="253"/>
      <c r="H3" s="253"/>
      <c r="I3" s="253"/>
      <c r="J3" s="253"/>
      <c r="K3" s="253"/>
    </row>
    <row r="4" spans="3:16" ht="17.399999999999999" x14ac:dyDescent="0.3">
      <c r="C4" s="252"/>
      <c r="D4" s="252"/>
      <c r="E4" s="252"/>
      <c r="F4" s="252"/>
      <c r="G4" s="252"/>
      <c r="H4" s="252"/>
      <c r="I4" s="252"/>
      <c r="J4" s="252"/>
      <c r="K4" s="252"/>
      <c r="L4" s="252"/>
      <c r="M4" s="252"/>
      <c r="N4" s="252"/>
      <c r="O4" s="252"/>
      <c r="P4" s="252"/>
    </row>
    <row r="5" spans="3:16" ht="15" thickBot="1" x14ac:dyDescent="0.35"/>
    <row r="6" spans="3:16" x14ac:dyDescent="0.3">
      <c r="C6" s="468" t="s">
        <v>778</v>
      </c>
      <c r="D6" s="470" t="s">
        <v>714</v>
      </c>
      <c r="E6" s="471"/>
      <c r="F6" s="471"/>
      <c r="G6" s="472"/>
      <c r="H6" s="470" t="s">
        <v>717</v>
      </c>
      <c r="I6" s="471"/>
      <c r="J6" s="471"/>
      <c r="K6" s="472"/>
      <c r="L6" s="470" t="s">
        <v>718</v>
      </c>
      <c r="M6" s="471"/>
      <c r="N6" s="471"/>
      <c r="O6" s="472"/>
    </row>
    <row r="7" spans="3:16" ht="41.4" x14ac:dyDescent="0.3">
      <c r="C7" s="469"/>
      <c r="D7" s="238" t="s">
        <v>801</v>
      </c>
      <c r="E7" s="235" t="s">
        <v>802</v>
      </c>
      <c r="F7" s="235" t="s">
        <v>799</v>
      </c>
      <c r="G7" s="239" t="s">
        <v>803</v>
      </c>
      <c r="H7" s="238" t="s">
        <v>801</v>
      </c>
      <c r="I7" s="235" t="s">
        <v>802</v>
      </c>
      <c r="J7" s="235" t="s">
        <v>799</v>
      </c>
      <c r="K7" s="239" t="s">
        <v>803</v>
      </c>
      <c r="L7" s="238" t="s">
        <v>801</v>
      </c>
      <c r="M7" s="235" t="s">
        <v>802</v>
      </c>
      <c r="N7" s="235" t="s">
        <v>799</v>
      </c>
      <c r="O7" s="239" t="s">
        <v>803</v>
      </c>
    </row>
    <row r="8" spans="3:16" ht="17.399999999999999" x14ac:dyDescent="0.3">
      <c r="C8" s="254" t="s">
        <v>147</v>
      </c>
      <c r="D8" s="243">
        <v>1.77</v>
      </c>
      <c r="E8" s="142">
        <v>1.4160000000000001</v>
      </c>
      <c r="F8" s="61">
        <v>0.53</v>
      </c>
      <c r="G8" s="250">
        <v>1.9460000000000002</v>
      </c>
      <c r="H8" s="241">
        <v>1.82</v>
      </c>
      <c r="I8" s="246">
        <v>1.45</v>
      </c>
      <c r="J8" s="61">
        <v>0.51</v>
      </c>
      <c r="K8" s="250">
        <v>1.96</v>
      </c>
      <c r="L8" s="243">
        <v>1.66</v>
      </c>
      <c r="M8" s="142">
        <v>1.3280000000000001</v>
      </c>
      <c r="N8" s="61">
        <v>0.55000000000000004</v>
      </c>
      <c r="O8" s="250">
        <v>1.8780000000000001</v>
      </c>
      <c r="P8" s="55"/>
    </row>
    <row r="9" spans="3:16" ht="17.399999999999999" x14ac:dyDescent="0.3">
      <c r="C9" s="254" t="s">
        <v>148</v>
      </c>
      <c r="D9" s="243">
        <v>1.7</v>
      </c>
      <c r="E9" s="142">
        <v>1.36</v>
      </c>
      <c r="F9" s="61">
        <v>0.55000000000000004</v>
      </c>
      <c r="G9" s="250">
        <v>1.9100000000000001</v>
      </c>
      <c r="H9" s="241">
        <v>1.74</v>
      </c>
      <c r="I9" s="246">
        <v>1.3920000000000001</v>
      </c>
      <c r="J9" s="61">
        <v>0.51</v>
      </c>
      <c r="K9" s="250">
        <v>1.9020000000000001</v>
      </c>
      <c r="L9" s="243">
        <v>1.62</v>
      </c>
      <c r="M9" s="142">
        <v>1.2960000000000003</v>
      </c>
      <c r="N9" s="61">
        <v>0.55000000000000004</v>
      </c>
      <c r="O9" s="250">
        <v>1.8460000000000003</v>
      </c>
      <c r="P9" s="55"/>
    </row>
    <row r="10" spans="3:16" ht="17.399999999999999" x14ac:dyDescent="0.3">
      <c r="C10" s="254" t="s">
        <v>149</v>
      </c>
      <c r="D10" s="243">
        <v>1.46</v>
      </c>
      <c r="E10" s="142">
        <v>1.1679999999999999</v>
      </c>
      <c r="F10" s="61">
        <v>0.32</v>
      </c>
      <c r="G10" s="250">
        <v>1.488</v>
      </c>
      <c r="H10" s="241">
        <v>1.52</v>
      </c>
      <c r="I10" s="246">
        <v>1.2160000000000002</v>
      </c>
      <c r="J10" s="61">
        <v>0.51</v>
      </c>
      <c r="K10" s="250">
        <v>1.7260000000000002</v>
      </c>
      <c r="L10" s="243">
        <v>1.42</v>
      </c>
      <c r="M10" s="142">
        <v>1.1359999999999999</v>
      </c>
      <c r="N10" s="61">
        <v>0.55000000000000004</v>
      </c>
      <c r="O10" s="250">
        <v>1.6859999999999999</v>
      </c>
      <c r="P10" s="55"/>
    </row>
    <row r="11" spans="3:16" ht="17.399999999999999" x14ac:dyDescent="0.3">
      <c r="C11" s="254" t="s">
        <v>150</v>
      </c>
      <c r="D11" s="243">
        <v>1.84</v>
      </c>
      <c r="E11" s="142">
        <v>1.48</v>
      </c>
      <c r="F11" s="61">
        <v>0.49</v>
      </c>
      <c r="G11" s="250">
        <v>1.97</v>
      </c>
      <c r="H11" s="241">
        <v>1.85</v>
      </c>
      <c r="I11" s="246">
        <v>1.4800000000000002</v>
      </c>
      <c r="J11" s="61">
        <v>0.45</v>
      </c>
      <c r="K11" s="250">
        <v>1.9300000000000002</v>
      </c>
      <c r="L11" s="243">
        <v>1.79</v>
      </c>
      <c r="M11" s="142">
        <v>1.4320000000000002</v>
      </c>
      <c r="N11" s="61">
        <v>0.45000000000000007</v>
      </c>
      <c r="O11" s="250">
        <v>1.8820000000000001</v>
      </c>
      <c r="P11" s="55"/>
    </row>
    <row r="12" spans="3:16" ht="17.399999999999999" x14ac:dyDescent="0.3">
      <c r="C12" s="254" t="s">
        <v>151</v>
      </c>
      <c r="D12" s="243">
        <v>1.92</v>
      </c>
      <c r="E12" s="142">
        <v>1.536</v>
      </c>
      <c r="F12" s="61">
        <v>0.51</v>
      </c>
      <c r="G12" s="250">
        <v>2.0460000000000003</v>
      </c>
      <c r="H12" s="241">
        <v>2</v>
      </c>
      <c r="I12" s="246">
        <v>1.6</v>
      </c>
      <c r="J12" s="61">
        <v>0.55000000000000004</v>
      </c>
      <c r="K12" s="250">
        <v>2.1500000000000004</v>
      </c>
      <c r="L12" s="243">
        <v>1.86</v>
      </c>
      <c r="M12" s="142">
        <v>1.4880000000000002</v>
      </c>
      <c r="N12" s="61">
        <v>0.55000000000000004</v>
      </c>
      <c r="O12" s="250">
        <v>2.0380000000000003</v>
      </c>
      <c r="P12" s="55"/>
    </row>
    <row r="13" spans="3:16" ht="17.399999999999999" x14ac:dyDescent="0.3">
      <c r="C13" s="254" t="s">
        <v>152</v>
      </c>
      <c r="D13" s="243">
        <v>1.44</v>
      </c>
      <c r="E13" s="142">
        <v>1.1519999999999999</v>
      </c>
      <c r="F13" s="61">
        <v>0.39</v>
      </c>
      <c r="G13" s="250">
        <v>1.5419999999999998</v>
      </c>
      <c r="H13" s="241">
        <v>1.5</v>
      </c>
      <c r="I13" s="246">
        <v>1.21</v>
      </c>
      <c r="J13" s="61">
        <v>0.48</v>
      </c>
      <c r="K13" s="250">
        <v>1.69</v>
      </c>
      <c r="L13" s="243">
        <v>1.41</v>
      </c>
      <c r="M13" s="142">
        <v>1.1279999999999999</v>
      </c>
      <c r="N13" s="61">
        <v>0.5</v>
      </c>
      <c r="O13" s="250">
        <v>1.6279999999999999</v>
      </c>
      <c r="P13" s="55"/>
    </row>
    <row r="14" spans="3:16" ht="17.399999999999999" x14ac:dyDescent="0.3">
      <c r="C14" s="254" t="s">
        <v>153</v>
      </c>
      <c r="D14" s="243">
        <v>1.43</v>
      </c>
      <c r="E14" s="142">
        <v>1.1439999999999999</v>
      </c>
      <c r="F14" s="61">
        <v>0.45</v>
      </c>
      <c r="G14" s="250">
        <v>1.5939999999999999</v>
      </c>
      <c r="H14" s="241">
        <v>1.49</v>
      </c>
      <c r="I14" s="246">
        <v>1.1919999999999999</v>
      </c>
      <c r="J14" s="61">
        <v>0.24</v>
      </c>
      <c r="K14" s="250">
        <v>1.4319999999999999</v>
      </c>
      <c r="L14" s="243">
        <v>1.46</v>
      </c>
      <c r="M14" s="142">
        <v>1.1679999999999999</v>
      </c>
      <c r="N14" s="61">
        <v>0.30000000000000004</v>
      </c>
      <c r="O14" s="250">
        <v>1.468</v>
      </c>
      <c r="P14" s="55"/>
    </row>
    <row r="15" spans="3:16" ht="17.399999999999999" x14ac:dyDescent="0.3">
      <c r="C15" s="254" t="s">
        <v>154</v>
      </c>
      <c r="D15" s="243">
        <v>1.74</v>
      </c>
      <c r="E15" s="142">
        <v>1.3920000000000001</v>
      </c>
      <c r="F15" s="61">
        <v>0.34</v>
      </c>
      <c r="G15" s="250">
        <v>1.7320000000000002</v>
      </c>
      <c r="H15" s="241">
        <v>1.75</v>
      </c>
      <c r="I15" s="246">
        <v>1.41</v>
      </c>
      <c r="J15" s="61">
        <v>0.26</v>
      </c>
      <c r="K15" s="250">
        <v>1.67</v>
      </c>
      <c r="L15" s="243">
        <v>1.71</v>
      </c>
      <c r="M15" s="142">
        <v>1.3680000000000001</v>
      </c>
      <c r="N15" s="61">
        <v>0.33999999999999997</v>
      </c>
      <c r="O15" s="250">
        <v>1.7080000000000002</v>
      </c>
      <c r="P15" s="55"/>
    </row>
    <row r="16" spans="3:16" ht="17.399999999999999" x14ac:dyDescent="0.3">
      <c r="C16" s="254" t="s">
        <v>155</v>
      </c>
      <c r="D16" s="243">
        <v>1.74</v>
      </c>
      <c r="E16" s="142">
        <v>1.3920000000000001</v>
      </c>
      <c r="F16" s="61">
        <v>0.35</v>
      </c>
      <c r="G16" s="250">
        <v>1.742</v>
      </c>
      <c r="H16" s="241">
        <v>1.77</v>
      </c>
      <c r="I16" s="246">
        <v>1.4160000000000001</v>
      </c>
      <c r="J16" s="61">
        <v>0.27</v>
      </c>
      <c r="K16" s="250">
        <v>1.6860000000000002</v>
      </c>
      <c r="L16" s="243">
        <v>1.72</v>
      </c>
      <c r="M16" s="142">
        <v>1.3760000000000001</v>
      </c>
      <c r="N16" s="61">
        <v>0.35</v>
      </c>
      <c r="O16" s="250">
        <v>1.726</v>
      </c>
      <c r="P16" s="55"/>
    </row>
    <row r="17" spans="3:17" ht="17.399999999999999" x14ac:dyDescent="0.3">
      <c r="C17" s="254" t="s">
        <v>156</v>
      </c>
      <c r="D17" s="243">
        <v>2.0499999999999998</v>
      </c>
      <c r="E17" s="142">
        <v>1.64</v>
      </c>
      <c r="F17" s="61">
        <v>0.51</v>
      </c>
      <c r="G17" s="250">
        <v>2.15</v>
      </c>
      <c r="H17" s="241">
        <v>2.0499999999999998</v>
      </c>
      <c r="I17" s="246">
        <v>1.64</v>
      </c>
      <c r="J17" s="61">
        <v>0.38</v>
      </c>
      <c r="K17" s="250">
        <v>2.02</v>
      </c>
      <c r="L17" s="243">
        <v>2.0299999999999998</v>
      </c>
      <c r="M17" s="142">
        <v>1.6239999999999999</v>
      </c>
      <c r="N17" s="61">
        <v>0.51</v>
      </c>
      <c r="O17" s="250">
        <v>2.1339999999999999</v>
      </c>
      <c r="P17" s="55"/>
    </row>
    <row r="18" spans="3:17" ht="17.399999999999999" x14ac:dyDescent="0.3">
      <c r="C18" s="254" t="s">
        <v>157</v>
      </c>
      <c r="D18" s="243">
        <v>1.64</v>
      </c>
      <c r="E18" s="142">
        <v>1.3120000000000001</v>
      </c>
      <c r="F18" s="61">
        <v>0.52</v>
      </c>
      <c r="G18" s="250">
        <v>1.8320000000000001</v>
      </c>
      <c r="H18" s="241">
        <v>1.69</v>
      </c>
      <c r="I18" s="246">
        <v>1.3520000000000001</v>
      </c>
      <c r="J18" s="61">
        <v>0.4</v>
      </c>
      <c r="K18" s="250">
        <v>1.7520000000000002</v>
      </c>
      <c r="L18" s="243">
        <v>1.51</v>
      </c>
      <c r="M18" s="142">
        <v>1.2080000000000002</v>
      </c>
      <c r="N18" s="61">
        <v>0.55000000000000004</v>
      </c>
      <c r="O18" s="250">
        <v>1.7580000000000002</v>
      </c>
      <c r="P18" s="55"/>
    </row>
    <row r="19" spans="3:17" ht="17.399999999999999" x14ac:dyDescent="0.3">
      <c r="C19" s="254" t="s">
        <v>158</v>
      </c>
      <c r="D19" s="243">
        <v>1.65</v>
      </c>
      <c r="E19" s="142">
        <v>1.32</v>
      </c>
      <c r="F19" s="61">
        <v>0.51</v>
      </c>
      <c r="G19" s="250">
        <v>1.83</v>
      </c>
      <c r="H19" s="241">
        <v>1.7</v>
      </c>
      <c r="I19" s="246">
        <v>1.36</v>
      </c>
      <c r="J19" s="61">
        <v>0.46</v>
      </c>
      <c r="K19" s="250">
        <v>1.82</v>
      </c>
      <c r="L19" s="243">
        <v>1.57</v>
      </c>
      <c r="M19" s="142">
        <v>1.2560000000000002</v>
      </c>
      <c r="N19" s="61">
        <v>0.55000000000000004</v>
      </c>
      <c r="O19" s="250">
        <v>1.8060000000000003</v>
      </c>
      <c r="P19" s="55"/>
    </row>
    <row r="20" spans="3:17" ht="17.399999999999999" x14ac:dyDescent="0.3">
      <c r="C20" s="254" t="s">
        <v>159</v>
      </c>
      <c r="D20" s="248">
        <v>1.79</v>
      </c>
      <c r="E20" s="142">
        <v>1.44</v>
      </c>
      <c r="F20" s="61">
        <v>0.57999999999999996</v>
      </c>
      <c r="G20" s="250">
        <v>2.02</v>
      </c>
      <c r="H20" s="241">
        <v>1.84</v>
      </c>
      <c r="I20" s="246">
        <v>1.48</v>
      </c>
      <c r="J20" s="61">
        <v>0.55000000000000004</v>
      </c>
      <c r="K20" s="250">
        <v>2.0299999999999998</v>
      </c>
      <c r="L20" s="243">
        <v>1.76</v>
      </c>
      <c r="M20" s="142">
        <v>1.4080000000000001</v>
      </c>
      <c r="N20" s="61">
        <v>0.60000000000000009</v>
      </c>
      <c r="O20" s="250">
        <v>2.008</v>
      </c>
      <c r="P20" s="55"/>
    </row>
    <row r="21" spans="3:17" ht="18" thickBot="1" x14ac:dyDescent="0.35">
      <c r="C21" s="255" t="s">
        <v>160</v>
      </c>
      <c r="D21" s="249">
        <v>1.83</v>
      </c>
      <c r="E21" s="245">
        <v>1.47</v>
      </c>
      <c r="F21" s="240">
        <v>0.56999999999999995</v>
      </c>
      <c r="G21" s="251">
        <v>2.04</v>
      </c>
      <c r="H21" s="242">
        <v>1.88</v>
      </c>
      <c r="I21" s="247">
        <v>1.5</v>
      </c>
      <c r="J21" s="240">
        <v>0.52</v>
      </c>
      <c r="K21" s="251">
        <v>2.024</v>
      </c>
      <c r="L21" s="244">
        <v>1.78</v>
      </c>
      <c r="M21" s="245">
        <v>1.4240000000000002</v>
      </c>
      <c r="N21" s="240">
        <v>0.60000000000000009</v>
      </c>
      <c r="O21" s="251">
        <v>2.024</v>
      </c>
      <c r="P21" s="55"/>
    </row>
    <row r="23" spans="3:17" x14ac:dyDescent="0.3">
      <c r="C23" s="231"/>
      <c r="D23" s="231"/>
      <c r="E23" s="231"/>
      <c r="F23" s="231"/>
      <c r="G23" s="231"/>
      <c r="H23" s="231"/>
      <c r="I23" s="231"/>
      <c r="J23" s="231"/>
      <c r="K23" s="231"/>
      <c r="L23" s="231"/>
      <c r="M23" s="231"/>
      <c r="N23" s="231"/>
      <c r="O23" s="231"/>
      <c r="P23" s="231"/>
    </row>
    <row r="24" spans="3:17" x14ac:dyDescent="0.3">
      <c r="C24" s="231"/>
      <c r="D24" s="231"/>
      <c r="E24" s="231"/>
      <c r="F24" s="231"/>
      <c r="G24" s="231"/>
      <c r="H24" s="231"/>
      <c r="I24" s="231"/>
      <c r="J24" s="231"/>
      <c r="K24" s="231"/>
      <c r="L24" s="231"/>
      <c r="M24" s="231"/>
      <c r="N24" s="231"/>
      <c r="O24" s="231"/>
      <c r="P24" s="231"/>
    </row>
    <row r="25" spans="3:17" x14ac:dyDescent="0.3">
      <c r="C25" s="231"/>
      <c r="D25" s="231"/>
      <c r="E25" s="231"/>
      <c r="F25" s="231"/>
      <c r="G25" s="231"/>
      <c r="H25" s="231"/>
      <c r="I25" s="231"/>
      <c r="J25" s="231"/>
      <c r="K25" s="231"/>
      <c r="L25" s="231"/>
      <c r="M25" s="231"/>
      <c r="N25" s="231"/>
      <c r="O25" s="231"/>
      <c r="P25" s="231"/>
      <c r="Q25" s="257"/>
    </row>
  </sheetData>
  <mergeCells count="4">
    <mergeCell ref="L6:O6"/>
    <mergeCell ref="D6:G6"/>
    <mergeCell ref="H6:K6"/>
    <mergeCell ref="C6:C7"/>
  </mergeCells>
  <pageMargins left="0.7" right="0.7" top="0.75" bottom="0.75" header="0.3" footer="0.3"/>
  <pageSetup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Q215"/>
  <sheetViews>
    <sheetView topLeftCell="A206" workbookViewId="0">
      <selection activeCell="B215" sqref="B215"/>
    </sheetView>
  </sheetViews>
  <sheetFormatPr defaultRowHeight="14.4" x14ac:dyDescent="0.3"/>
  <cols>
    <col min="1" max="1" width="8.33203125" style="57" customWidth="1"/>
    <col min="2" max="2" width="50.88671875" style="57" customWidth="1"/>
    <col min="3" max="3" width="8.33203125" style="68" customWidth="1"/>
    <col min="4" max="5" width="7.44140625" style="68" customWidth="1"/>
    <col min="6" max="6" width="7.33203125" style="68" customWidth="1"/>
    <col min="7" max="7" width="7.44140625" style="68" customWidth="1"/>
    <col min="8" max="8" width="7.109375" style="68" customWidth="1"/>
    <col min="9" max="9" width="7.44140625" style="68" customWidth="1"/>
    <col min="10" max="10" width="8.33203125" style="68" customWidth="1"/>
    <col min="11" max="11" width="7.88671875" style="68" customWidth="1"/>
    <col min="12" max="12" width="7.44140625" style="68" customWidth="1"/>
    <col min="13" max="13" width="7.88671875" style="68" customWidth="1"/>
    <col min="14" max="14" width="8.109375" style="68" customWidth="1"/>
    <col min="15" max="16" width="8" style="68" customWidth="1"/>
    <col min="17" max="17" width="8.6640625" style="57"/>
  </cols>
  <sheetData>
    <row r="2" spans="1:16" ht="21" customHeight="1" x14ac:dyDescent="0.3">
      <c r="B2" s="387" t="s">
        <v>290</v>
      </c>
      <c r="C2" s="387"/>
      <c r="D2" s="387"/>
      <c r="E2" s="387"/>
      <c r="F2" s="387"/>
      <c r="G2" s="387"/>
      <c r="H2" s="387"/>
      <c r="I2" s="387"/>
      <c r="J2" s="387"/>
    </row>
    <row r="4" spans="1:16" ht="17.399999999999999" x14ac:dyDescent="0.3">
      <c r="C4" s="69" t="s">
        <v>143</v>
      </c>
      <c r="D4" s="69"/>
      <c r="E4" s="69"/>
    </row>
    <row r="6" spans="1:16" x14ac:dyDescent="0.3">
      <c r="B6" s="59" t="s">
        <v>144</v>
      </c>
      <c r="C6" s="70"/>
      <c r="D6" s="70"/>
    </row>
    <row r="7" spans="1:16" x14ac:dyDescent="0.3">
      <c r="A7" s="60" t="s">
        <v>145</v>
      </c>
      <c r="B7" s="60" t="s">
        <v>146</v>
      </c>
      <c r="C7" s="66" t="s">
        <v>147</v>
      </c>
      <c r="D7" s="66" t="s">
        <v>148</v>
      </c>
      <c r="E7" s="66" t="s">
        <v>149</v>
      </c>
      <c r="F7" s="66" t="s">
        <v>150</v>
      </c>
      <c r="G7" s="66" t="s">
        <v>151</v>
      </c>
      <c r="H7" s="66" t="s">
        <v>152</v>
      </c>
      <c r="I7" s="66" t="s">
        <v>153</v>
      </c>
      <c r="J7" s="66" t="s">
        <v>154</v>
      </c>
      <c r="K7" s="66" t="s">
        <v>155</v>
      </c>
      <c r="L7" s="66" t="s">
        <v>156</v>
      </c>
      <c r="M7" s="66" t="s">
        <v>157</v>
      </c>
      <c r="N7" s="66" t="s">
        <v>158</v>
      </c>
      <c r="O7" s="66" t="s">
        <v>159</v>
      </c>
      <c r="P7" s="66" t="s">
        <v>160</v>
      </c>
    </row>
    <row r="8" spans="1:16" ht="55.8" x14ac:dyDescent="0.3">
      <c r="A8" s="61" t="s">
        <v>161</v>
      </c>
      <c r="B8" s="62" t="s">
        <v>162</v>
      </c>
      <c r="C8" s="67" t="s">
        <v>51</v>
      </c>
      <c r="D8" s="67" t="s">
        <v>51</v>
      </c>
      <c r="E8" s="67" t="s">
        <v>51</v>
      </c>
      <c r="F8" s="67" t="s">
        <v>51</v>
      </c>
      <c r="G8" s="67" t="s">
        <v>51</v>
      </c>
      <c r="H8" s="67">
        <v>1</v>
      </c>
      <c r="I8" s="67" t="s">
        <v>51</v>
      </c>
      <c r="J8" s="67" t="s">
        <v>51</v>
      </c>
      <c r="K8" s="67">
        <v>2</v>
      </c>
      <c r="L8" s="67">
        <v>1</v>
      </c>
      <c r="M8" s="67" t="s">
        <v>51</v>
      </c>
      <c r="N8" s="67" t="s">
        <v>51</v>
      </c>
      <c r="O8" s="67" t="s">
        <v>51</v>
      </c>
      <c r="P8" s="67" t="s">
        <v>51</v>
      </c>
    </row>
    <row r="9" spans="1:16" ht="42" x14ac:dyDescent="0.3">
      <c r="A9" s="61" t="s">
        <v>163</v>
      </c>
      <c r="B9" s="62" t="s">
        <v>164</v>
      </c>
      <c r="C9" s="67" t="s">
        <v>51</v>
      </c>
      <c r="D9" s="67" t="s">
        <v>51</v>
      </c>
      <c r="E9" s="67" t="s">
        <v>51</v>
      </c>
      <c r="F9" s="67" t="s">
        <v>51</v>
      </c>
      <c r="G9" s="67" t="s">
        <v>51</v>
      </c>
      <c r="H9" s="67">
        <v>1</v>
      </c>
      <c r="I9" s="67" t="s">
        <v>51</v>
      </c>
      <c r="J9" s="67" t="s">
        <v>51</v>
      </c>
      <c r="K9" s="67">
        <v>1</v>
      </c>
      <c r="L9" s="67">
        <v>1</v>
      </c>
      <c r="M9" s="67" t="s">
        <v>51</v>
      </c>
      <c r="N9" s="67" t="s">
        <v>51</v>
      </c>
      <c r="O9" s="67" t="s">
        <v>51</v>
      </c>
      <c r="P9" s="67" t="s">
        <v>51</v>
      </c>
    </row>
    <row r="10" spans="1:16" ht="42" x14ac:dyDescent="0.3">
      <c r="A10" s="61" t="s">
        <v>165</v>
      </c>
      <c r="B10" s="62" t="s">
        <v>166</v>
      </c>
      <c r="C10" s="67" t="s">
        <v>51</v>
      </c>
      <c r="D10" s="67" t="s">
        <v>51</v>
      </c>
      <c r="E10" s="67" t="s">
        <v>51</v>
      </c>
      <c r="F10" s="67" t="s">
        <v>51</v>
      </c>
      <c r="G10" s="67" t="s">
        <v>51</v>
      </c>
      <c r="H10" s="67">
        <v>1</v>
      </c>
      <c r="I10" s="67" t="s">
        <v>51</v>
      </c>
      <c r="J10" s="67" t="s">
        <v>51</v>
      </c>
      <c r="K10" s="67" t="s">
        <v>51</v>
      </c>
      <c r="L10" s="67">
        <v>1</v>
      </c>
      <c r="M10" s="67" t="s">
        <v>51</v>
      </c>
      <c r="N10" s="67" t="s">
        <v>51</v>
      </c>
      <c r="O10" s="67" t="s">
        <v>51</v>
      </c>
      <c r="P10" s="67" t="s">
        <v>51</v>
      </c>
    </row>
    <row r="11" spans="1:16" ht="42" x14ac:dyDescent="0.3">
      <c r="A11" s="61" t="s">
        <v>167</v>
      </c>
      <c r="B11" s="62" t="s">
        <v>168</v>
      </c>
      <c r="C11" s="67" t="s">
        <v>51</v>
      </c>
      <c r="D11" s="67" t="s">
        <v>51</v>
      </c>
      <c r="E11" s="67" t="s">
        <v>51</v>
      </c>
      <c r="F11" s="67" t="s">
        <v>51</v>
      </c>
      <c r="G11" s="67" t="s">
        <v>51</v>
      </c>
      <c r="H11" s="67" t="s">
        <v>51</v>
      </c>
      <c r="I11" s="67" t="s">
        <v>51</v>
      </c>
      <c r="J11" s="67" t="s">
        <v>51</v>
      </c>
      <c r="K11" s="67" t="s">
        <v>51</v>
      </c>
      <c r="L11" s="67">
        <v>3</v>
      </c>
      <c r="M11" s="67" t="s">
        <v>51</v>
      </c>
      <c r="N11" s="67" t="s">
        <v>51</v>
      </c>
      <c r="O11" s="67" t="s">
        <v>51</v>
      </c>
      <c r="P11" s="67" t="s">
        <v>51</v>
      </c>
    </row>
    <row r="12" spans="1:16" ht="55.8" x14ac:dyDescent="0.3">
      <c r="A12" s="61" t="s">
        <v>169</v>
      </c>
      <c r="B12" s="62" t="s">
        <v>170</v>
      </c>
      <c r="C12" s="67" t="s">
        <v>51</v>
      </c>
      <c r="D12" s="67" t="s">
        <v>51</v>
      </c>
      <c r="E12" s="67" t="s">
        <v>51</v>
      </c>
      <c r="F12" s="67" t="s">
        <v>51</v>
      </c>
      <c r="G12" s="67" t="s">
        <v>51</v>
      </c>
      <c r="H12" s="67">
        <v>1</v>
      </c>
      <c r="I12" s="67" t="s">
        <v>51</v>
      </c>
      <c r="J12" s="67" t="s">
        <v>51</v>
      </c>
      <c r="K12" s="67">
        <v>2</v>
      </c>
      <c r="L12" s="67">
        <v>1</v>
      </c>
      <c r="M12" s="67" t="s">
        <v>51</v>
      </c>
      <c r="N12" s="67" t="s">
        <v>51</v>
      </c>
      <c r="O12" s="67" t="s">
        <v>51</v>
      </c>
      <c r="P12" s="67" t="s">
        <v>51</v>
      </c>
    </row>
    <row r="13" spans="1:16" ht="42" x14ac:dyDescent="0.3">
      <c r="A13" s="61" t="s">
        <v>171</v>
      </c>
      <c r="B13" s="62" t="s">
        <v>172</v>
      </c>
      <c r="C13" s="67" t="s">
        <v>51</v>
      </c>
      <c r="D13" s="67" t="s">
        <v>51</v>
      </c>
      <c r="E13" s="67" t="s">
        <v>51</v>
      </c>
      <c r="F13" s="67" t="s">
        <v>51</v>
      </c>
      <c r="G13" s="67" t="s">
        <v>51</v>
      </c>
      <c r="H13" s="67">
        <v>1</v>
      </c>
      <c r="I13" s="67" t="s">
        <v>51</v>
      </c>
      <c r="J13" s="67" t="s">
        <v>51</v>
      </c>
      <c r="K13" s="67">
        <v>1</v>
      </c>
      <c r="L13" s="67">
        <v>1</v>
      </c>
      <c r="M13" s="67" t="s">
        <v>51</v>
      </c>
      <c r="N13" s="67" t="s">
        <v>51</v>
      </c>
      <c r="O13" s="67" t="s">
        <v>51</v>
      </c>
      <c r="P13" s="67" t="s">
        <v>51</v>
      </c>
    </row>
    <row r="14" spans="1:16" x14ac:dyDescent="0.3">
      <c r="A14" s="56"/>
      <c r="B14" s="56"/>
      <c r="C14" s="67" t="e">
        <v>#DIV/0!</v>
      </c>
      <c r="D14" s="67" t="e">
        <v>#DIV/0!</v>
      </c>
      <c r="E14" s="67" t="e">
        <v>#DIV/0!</v>
      </c>
      <c r="F14" s="67" t="e">
        <v>#DIV/0!</v>
      </c>
      <c r="G14" s="67" t="e">
        <v>#DIV/0!</v>
      </c>
      <c r="H14" s="67">
        <v>1</v>
      </c>
      <c r="I14" s="67" t="e">
        <v>#DIV/0!</v>
      </c>
      <c r="J14" s="67" t="e">
        <v>#DIV/0!</v>
      </c>
      <c r="K14" s="67">
        <v>1.5</v>
      </c>
      <c r="L14" s="67">
        <v>1.33</v>
      </c>
      <c r="M14" s="67" t="e">
        <v>#DIV/0!</v>
      </c>
      <c r="N14" s="67" t="e">
        <v>#DIV/0!</v>
      </c>
      <c r="O14" s="67" t="e">
        <v>#DIV/0!</v>
      </c>
      <c r="P14" s="67" t="e">
        <v>#DIV/0!</v>
      </c>
    </row>
    <row r="15" spans="1:16" x14ac:dyDescent="0.3">
      <c r="A15" s="56"/>
      <c r="B15" s="56"/>
      <c r="C15" s="66" t="s">
        <v>51</v>
      </c>
      <c r="D15" s="66" t="s">
        <v>51</v>
      </c>
      <c r="E15" s="66" t="s">
        <v>51</v>
      </c>
      <c r="F15" s="66" t="s">
        <v>51</v>
      </c>
      <c r="G15" s="66" t="s">
        <v>51</v>
      </c>
      <c r="H15" s="66">
        <v>1</v>
      </c>
      <c r="I15" s="66" t="s">
        <v>51</v>
      </c>
      <c r="J15" s="66" t="s">
        <v>51</v>
      </c>
      <c r="K15" s="66">
        <v>1.5</v>
      </c>
      <c r="L15" s="66">
        <v>1.33</v>
      </c>
      <c r="M15" s="66" t="s">
        <v>51</v>
      </c>
      <c r="N15" s="66" t="s">
        <v>51</v>
      </c>
      <c r="O15" s="66" t="s">
        <v>51</v>
      </c>
      <c r="P15" s="66" t="s">
        <v>51</v>
      </c>
    </row>
    <row r="17" spans="1:16" x14ac:dyDescent="0.3">
      <c r="B17" s="63" t="s">
        <v>173</v>
      </c>
      <c r="C17" s="66"/>
      <c r="D17" s="66"/>
    </row>
    <row r="18" spans="1:16" x14ac:dyDescent="0.3">
      <c r="A18" s="63" t="s">
        <v>145</v>
      </c>
      <c r="B18" s="63" t="s">
        <v>146</v>
      </c>
      <c r="C18" s="66" t="s">
        <v>147</v>
      </c>
      <c r="D18" s="66" t="s">
        <v>148</v>
      </c>
      <c r="E18" s="66" t="s">
        <v>149</v>
      </c>
      <c r="F18" s="66" t="s">
        <v>150</v>
      </c>
      <c r="G18" s="66" t="s">
        <v>151</v>
      </c>
      <c r="H18" s="66" t="s">
        <v>152</v>
      </c>
      <c r="I18" s="66" t="s">
        <v>153</v>
      </c>
      <c r="J18" s="66" t="s">
        <v>154</v>
      </c>
      <c r="K18" s="66" t="s">
        <v>155</v>
      </c>
      <c r="L18" s="66" t="s">
        <v>156</v>
      </c>
      <c r="M18" s="66" t="s">
        <v>157</v>
      </c>
      <c r="N18" s="66" t="s">
        <v>158</v>
      </c>
      <c r="O18" s="66" t="s">
        <v>159</v>
      </c>
      <c r="P18" s="66" t="s">
        <v>160</v>
      </c>
    </row>
    <row r="19" spans="1:16" ht="28.2" x14ac:dyDescent="0.3">
      <c r="A19" s="56" t="s">
        <v>161</v>
      </c>
      <c r="B19" s="62" t="s">
        <v>174</v>
      </c>
      <c r="C19" s="67">
        <v>3</v>
      </c>
      <c r="D19" s="67">
        <v>2</v>
      </c>
      <c r="E19" s="67" t="s">
        <v>51</v>
      </c>
      <c r="F19" s="67" t="s">
        <v>51</v>
      </c>
      <c r="G19" s="67">
        <v>2</v>
      </c>
      <c r="H19" s="67" t="s">
        <v>51</v>
      </c>
      <c r="I19" s="67" t="s">
        <v>51</v>
      </c>
      <c r="J19" s="67" t="s">
        <v>51</v>
      </c>
      <c r="K19" s="67" t="s">
        <v>51</v>
      </c>
      <c r="L19" s="67" t="s">
        <v>51</v>
      </c>
      <c r="M19" s="67">
        <v>2</v>
      </c>
      <c r="N19" s="67">
        <v>2</v>
      </c>
      <c r="O19" s="67" t="s">
        <v>51</v>
      </c>
      <c r="P19" s="67">
        <v>1</v>
      </c>
    </row>
    <row r="20" spans="1:16" ht="42" x14ac:dyDescent="0.3">
      <c r="A20" s="56" t="s">
        <v>163</v>
      </c>
      <c r="B20" s="62" t="s">
        <v>175</v>
      </c>
      <c r="C20" s="67">
        <v>3</v>
      </c>
      <c r="D20" s="67">
        <v>2</v>
      </c>
      <c r="E20" s="67" t="s">
        <v>51</v>
      </c>
      <c r="F20" s="67" t="s">
        <v>51</v>
      </c>
      <c r="G20" s="67">
        <v>2</v>
      </c>
      <c r="H20" s="67" t="s">
        <v>51</v>
      </c>
      <c r="I20" s="67" t="s">
        <v>51</v>
      </c>
      <c r="J20" s="67" t="s">
        <v>51</v>
      </c>
      <c r="K20" s="67" t="s">
        <v>51</v>
      </c>
      <c r="L20" s="67" t="s">
        <v>51</v>
      </c>
      <c r="M20" s="67">
        <v>2</v>
      </c>
      <c r="N20" s="67">
        <v>2</v>
      </c>
      <c r="O20" s="67" t="s">
        <v>51</v>
      </c>
      <c r="P20" s="67">
        <v>1</v>
      </c>
    </row>
    <row r="21" spans="1:16" ht="28.2" x14ac:dyDescent="0.3">
      <c r="A21" s="56" t="s">
        <v>165</v>
      </c>
      <c r="B21" s="62" t="s">
        <v>176</v>
      </c>
      <c r="C21" s="67">
        <v>3</v>
      </c>
      <c r="D21" s="67">
        <v>2</v>
      </c>
      <c r="E21" s="67" t="s">
        <v>51</v>
      </c>
      <c r="F21" s="67" t="s">
        <v>51</v>
      </c>
      <c r="G21" s="67">
        <v>2</v>
      </c>
      <c r="H21" s="67" t="s">
        <v>51</v>
      </c>
      <c r="I21" s="67" t="s">
        <v>51</v>
      </c>
      <c r="J21" s="67" t="s">
        <v>51</v>
      </c>
      <c r="K21" s="67" t="s">
        <v>51</v>
      </c>
      <c r="L21" s="67" t="s">
        <v>51</v>
      </c>
      <c r="M21" s="67">
        <v>2</v>
      </c>
      <c r="N21" s="67">
        <v>2</v>
      </c>
      <c r="O21" s="67" t="s">
        <v>51</v>
      </c>
      <c r="P21" s="67">
        <v>1</v>
      </c>
    </row>
    <row r="22" spans="1:16" ht="28.2" x14ac:dyDescent="0.3">
      <c r="A22" s="56" t="s">
        <v>167</v>
      </c>
      <c r="B22" s="62" t="s">
        <v>177</v>
      </c>
      <c r="C22" s="67">
        <v>3</v>
      </c>
      <c r="D22" s="67">
        <v>2</v>
      </c>
      <c r="E22" s="67" t="s">
        <v>51</v>
      </c>
      <c r="F22" s="67" t="s">
        <v>51</v>
      </c>
      <c r="G22" s="67">
        <v>2</v>
      </c>
      <c r="H22" s="67" t="s">
        <v>51</v>
      </c>
      <c r="I22" s="67" t="s">
        <v>51</v>
      </c>
      <c r="J22" s="67" t="s">
        <v>51</v>
      </c>
      <c r="K22" s="67" t="s">
        <v>51</v>
      </c>
      <c r="L22" s="67" t="s">
        <v>51</v>
      </c>
      <c r="M22" s="67">
        <v>2</v>
      </c>
      <c r="N22" s="67">
        <v>2</v>
      </c>
      <c r="O22" s="67" t="s">
        <v>51</v>
      </c>
      <c r="P22" s="67">
        <v>1</v>
      </c>
    </row>
    <row r="23" spans="1:16" ht="28.2" x14ac:dyDescent="0.3">
      <c r="A23" s="56" t="s">
        <v>169</v>
      </c>
      <c r="B23" s="62" t="s">
        <v>178</v>
      </c>
      <c r="C23" s="67">
        <v>3</v>
      </c>
      <c r="D23" s="67">
        <v>2</v>
      </c>
      <c r="E23" s="67" t="s">
        <v>51</v>
      </c>
      <c r="F23" s="67" t="s">
        <v>51</v>
      </c>
      <c r="G23" s="67">
        <v>2</v>
      </c>
      <c r="H23" s="67" t="s">
        <v>51</v>
      </c>
      <c r="I23" s="67" t="s">
        <v>51</v>
      </c>
      <c r="J23" s="67" t="s">
        <v>51</v>
      </c>
      <c r="K23" s="67" t="s">
        <v>51</v>
      </c>
      <c r="L23" s="67" t="s">
        <v>51</v>
      </c>
      <c r="M23" s="67">
        <v>2</v>
      </c>
      <c r="N23" s="67">
        <v>2</v>
      </c>
      <c r="O23" s="67" t="s">
        <v>51</v>
      </c>
      <c r="P23" s="67">
        <v>1</v>
      </c>
    </row>
    <row r="24" spans="1:16" ht="55.8" x14ac:dyDescent="0.3">
      <c r="A24" s="56" t="s">
        <v>171</v>
      </c>
      <c r="B24" s="62" t="s">
        <v>179</v>
      </c>
      <c r="C24" s="67">
        <v>3</v>
      </c>
      <c r="D24" s="67">
        <v>2</v>
      </c>
      <c r="E24" s="67" t="s">
        <v>51</v>
      </c>
      <c r="F24" s="67" t="s">
        <v>51</v>
      </c>
      <c r="G24" s="67">
        <v>2</v>
      </c>
      <c r="H24" s="67" t="s">
        <v>51</v>
      </c>
      <c r="I24" s="67" t="s">
        <v>51</v>
      </c>
      <c r="J24" s="67" t="s">
        <v>51</v>
      </c>
      <c r="K24" s="67" t="s">
        <v>51</v>
      </c>
      <c r="L24" s="67" t="s">
        <v>51</v>
      </c>
      <c r="M24" s="67">
        <v>2</v>
      </c>
      <c r="N24" s="67">
        <v>2</v>
      </c>
      <c r="O24" s="67" t="s">
        <v>51</v>
      </c>
      <c r="P24" s="67">
        <v>1</v>
      </c>
    </row>
    <row r="25" spans="1:16" x14ac:dyDescent="0.3">
      <c r="A25" s="56"/>
      <c r="B25" s="56"/>
      <c r="C25" s="67">
        <v>3</v>
      </c>
      <c r="D25" s="67">
        <v>2</v>
      </c>
      <c r="E25" s="67" t="e">
        <v>#DIV/0!</v>
      </c>
      <c r="F25" s="67" t="e">
        <v>#DIV/0!</v>
      </c>
      <c r="G25" s="67">
        <v>2</v>
      </c>
      <c r="H25" s="67" t="e">
        <v>#DIV/0!</v>
      </c>
      <c r="I25" s="67" t="e">
        <v>#DIV/0!</v>
      </c>
      <c r="J25" s="67" t="e">
        <v>#DIV/0!</v>
      </c>
      <c r="K25" s="67" t="e">
        <v>#DIV/0!</v>
      </c>
      <c r="L25" s="67" t="e">
        <v>#DIV/0!</v>
      </c>
      <c r="M25" s="67">
        <v>2</v>
      </c>
      <c r="N25" s="67">
        <v>2</v>
      </c>
      <c r="O25" s="67" t="e">
        <v>#DIV/0!</v>
      </c>
      <c r="P25" s="67">
        <v>1</v>
      </c>
    </row>
    <row r="26" spans="1:16" x14ac:dyDescent="0.3">
      <c r="A26" s="56"/>
      <c r="B26" s="56"/>
      <c r="C26" s="66">
        <v>3</v>
      </c>
      <c r="D26" s="66">
        <v>2</v>
      </c>
      <c r="E26" s="66" t="s">
        <v>51</v>
      </c>
      <c r="F26" s="66" t="s">
        <v>51</v>
      </c>
      <c r="G26" s="66">
        <v>2</v>
      </c>
      <c r="H26" s="66" t="s">
        <v>51</v>
      </c>
      <c r="I26" s="66" t="s">
        <v>51</v>
      </c>
      <c r="J26" s="66" t="s">
        <v>51</v>
      </c>
      <c r="K26" s="66" t="s">
        <v>51</v>
      </c>
      <c r="L26" s="66" t="s">
        <v>51</v>
      </c>
      <c r="M26" s="66">
        <v>2</v>
      </c>
      <c r="N26" s="66">
        <v>2</v>
      </c>
      <c r="O26" s="66" t="s">
        <v>51</v>
      </c>
      <c r="P26" s="66">
        <v>1</v>
      </c>
    </row>
    <row r="28" spans="1:16" x14ac:dyDescent="0.3">
      <c r="B28" s="59" t="s">
        <v>180</v>
      </c>
      <c r="C28" s="70"/>
      <c r="D28" s="70"/>
    </row>
    <row r="29" spans="1:16" x14ac:dyDescent="0.3">
      <c r="A29" s="63" t="s">
        <v>145</v>
      </c>
      <c r="B29" s="63" t="s">
        <v>146</v>
      </c>
      <c r="C29" s="66" t="s">
        <v>147</v>
      </c>
      <c r="D29" s="66" t="s">
        <v>148</v>
      </c>
      <c r="E29" s="66" t="s">
        <v>149</v>
      </c>
      <c r="F29" s="66" t="s">
        <v>150</v>
      </c>
      <c r="G29" s="66" t="s">
        <v>151</v>
      </c>
      <c r="H29" s="66" t="s">
        <v>152</v>
      </c>
      <c r="I29" s="66" t="s">
        <v>153</v>
      </c>
      <c r="J29" s="66" t="s">
        <v>154</v>
      </c>
      <c r="K29" s="66" t="s">
        <v>155</v>
      </c>
      <c r="L29" s="66" t="s">
        <v>156</v>
      </c>
      <c r="M29" s="66" t="s">
        <v>157</v>
      </c>
      <c r="N29" s="66" t="s">
        <v>158</v>
      </c>
      <c r="O29" s="66" t="s">
        <v>159</v>
      </c>
      <c r="P29" s="66" t="s">
        <v>160</v>
      </c>
    </row>
    <row r="30" spans="1:16" ht="42" x14ac:dyDescent="0.3">
      <c r="A30" s="56" t="s">
        <v>161</v>
      </c>
      <c r="B30" s="62" t="s">
        <v>181</v>
      </c>
      <c r="C30" s="67">
        <v>3</v>
      </c>
      <c r="D30" s="67">
        <v>2</v>
      </c>
      <c r="E30" s="67" t="s">
        <v>51</v>
      </c>
      <c r="F30" s="67" t="s">
        <v>51</v>
      </c>
      <c r="G30" s="67">
        <v>2</v>
      </c>
      <c r="H30" s="67" t="s">
        <v>51</v>
      </c>
      <c r="I30" s="67" t="s">
        <v>51</v>
      </c>
      <c r="J30" s="67" t="s">
        <v>51</v>
      </c>
      <c r="K30" s="67" t="s">
        <v>51</v>
      </c>
      <c r="L30" s="67" t="s">
        <v>51</v>
      </c>
      <c r="M30" s="67">
        <v>2</v>
      </c>
      <c r="N30" s="67">
        <v>2</v>
      </c>
      <c r="O30" s="67" t="s">
        <v>51</v>
      </c>
      <c r="P30" s="67">
        <v>1</v>
      </c>
    </row>
    <row r="31" spans="1:16" ht="55.8" x14ac:dyDescent="0.3">
      <c r="A31" s="56" t="s">
        <v>163</v>
      </c>
      <c r="B31" s="62" t="s">
        <v>182</v>
      </c>
      <c r="C31" s="67">
        <v>3</v>
      </c>
      <c r="D31" s="67">
        <v>2</v>
      </c>
      <c r="E31" s="67" t="s">
        <v>51</v>
      </c>
      <c r="F31" s="67" t="s">
        <v>51</v>
      </c>
      <c r="G31" s="67">
        <v>2</v>
      </c>
      <c r="H31" s="67" t="s">
        <v>51</v>
      </c>
      <c r="I31" s="67" t="s">
        <v>51</v>
      </c>
      <c r="J31" s="67" t="s">
        <v>51</v>
      </c>
      <c r="K31" s="67" t="s">
        <v>51</v>
      </c>
      <c r="L31" s="67" t="s">
        <v>51</v>
      </c>
      <c r="M31" s="67">
        <v>2</v>
      </c>
      <c r="N31" s="67">
        <v>2</v>
      </c>
      <c r="O31" s="67" t="s">
        <v>51</v>
      </c>
      <c r="P31" s="67">
        <v>1</v>
      </c>
    </row>
    <row r="32" spans="1:16" ht="28.2" x14ac:dyDescent="0.3">
      <c r="A32" s="56" t="s">
        <v>165</v>
      </c>
      <c r="B32" s="62" t="s">
        <v>183</v>
      </c>
      <c r="C32" s="67">
        <v>3</v>
      </c>
      <c r="D32" s="67">
        <v>2</v>
      </c>
      <c r="E32" s="67" t="s">
        <v>51</v>
      </c>
      <c r="F32" s="67" t="s">
        <v>51</v>
      </c>
      <c r="G32" s="67">
        <v>2</v>
      </c>
      <c r="H32" s="67" t="s">
        <v>51</v>
      </c>
      <c r="I32" s="67" t="s">
        <v>51</v>
      </c>
      <c r="J32" s="67" t="s">
        <v>51</v>
      </c>
      <c r="K32" s="67" t="s">
        <v>51</v>
      </c>
      <c r="L32" s="67" t="s">
        <v>51</v>
      </c>
      <c r="M32" s="67">
        <v>2</v>
      </c>
      <c r="N32" s="67">
        <v>2</v>
      </c>
      <c r="O32" s="67" t="s">
        <v>51</v>
      </c>
      <c r="P32" s="67">
        <v>1</v>
      </c>
    </row>
    <row r="33" spans="1:16" ht="28.2" x14ac:dyDescent="0.3">
      <c r="A33" s="56" t="s">
        <v>167</v>
      </c>
      <c r="B33" s="62" t="s">
        <v>184</v>
      </c>
      <c r="C33" s="67">
        <v>3</v>
      </c>
      <c r="D33" s="67">
        <v>2</v>
      </c>
      <c r="E33" s="67" t="s">
        <v>51</v>
      </c>
      <c r="F33" s="67" t="s">
        <v>51</v>
      </c>
      <c r="G33" s="67">
        <v>2</v>
      </c>
      <c r="H33" s="67" t="s">
        <v>51</v>
      </c>
      <c r="I33" s="67" t="s">
        <v>51</v>
      </c>
      <c r="J33" s="67" t="s">
        <v>51</v>
      </c>
      <c r="K33" s="67" t="s">
        <v>51</v>
      </c>
      <c r="L33" s="67" t="s">
        <v>51</v>
      </c>
      <c r="M33" s="67">
        <v>2</v>
      </c>
      <c r="N33" s="67">
        <v>2</v>
      </c>
      <c r="O33" s="67" t="s">
        <v>51</v>
      </c>
      <c r="P33" s="67">
        <v>1</v>
      </c>
    </row>
    <row r="34" spans="1:16" ht="42" x14ac:dyDescent="0.3">
      <c r="A34" s="56" t="s">
        <v>169</v>
      </c>
      <c r="B34" s="62" t="s">
        <v>185</v>
      </c>
      <c r="C34" s="67">
        <v>3</v>
      </c>
      <c r="D34" s="67">
        <v>2</v>
      </c>
      <c r="E34" s="67" t="s">
        <v>51</v>
      </c>
      <c r="F34" s="67" t="s">
        <v>51</v>
      </c>
      <c r="G34" s="67">
        <v>2</v>
      </c>
      <c r="H34" s="67" t="s">
        <v>51</v>
      </c>
      <c r="I34" s="67" t="s">
        <v>51</v>
      </c>
      <c r="J34" s="67" t="s">
        <v>51</v>
      </c>
      <c r="K34" s="67" t="s">
        <v>51</v>
      </c>
      <c r="L34" s="67" t="s">
        <v>51</v>
      </c>
      <c r="M34" s="67">
        <v>2</v>
      </c>
      <c r="N34" s="67">
        <v>2</v>
      </c>
      <c r="O34" s="67" t="s">
        <v>51</v>
      </c>
      <c r="P34" s="67">
        <v>1</v>
      </c>
    </row>
    <row r="35" spans="1:16" ht="28.2" x14ac:dyDescent="0.3">
      <c r="A35" s="56" t="s">
        <v>171</v>
      </c>
      <c r="B35" s="62" t="s">
        <v>186</v>
      </c>
      <c r="C35" s="67">
        <v>3</v>
      </c>
      <c r="D35" s="67">
        <v>2</v>
      </c>
      <c r="E35" s="67" t="s">
        <v>51</v>
      </c>
      <c r="F35" s="67" t="s">
        <v>51</v>
      </c>
      <c r="G35" s="67">
        <v>2</v>
      </c>
      <c r="H35" s="67" t="s">
        <v>51</v>
      </c>
      <c r="I35" s="67" t="s">
        <v>51</v>
      </c>
      <c r="J35" s="67" t="s">
        <v>51</v>
      </c>
      <c r="K35" s="67" t="s">
        <v>51</v>
      </c>
      <c r="L35" s="67" t="s">
        <v>51</v>
      </c>
      <c r="M35" s="67">
        <v>2</v>
      </c>
      <c r="N35" s="67">
        <v>2</v>
      </c>
      <c r="O35" s="67" t="s">
        <v>51</v>
      </c>
      <c r="P35" s="67">
        <v>1</v>
      </c>
    </row>
    <row r="36" spans="1:16" x14ac:dyDescent="0.3">
      <c r="A36" s="56"/>
      <c r="B36" s="56"/>
      <c r="C36" s="67">
        <v>3</v>
      </c>
      <c r="D36" s="67">
        <v>2</v>
      </c>
      <c r="E36" s="67" t="e">
        <v>#DIV/0!</v>
      </c>
      <c r="F36" s="67" t="e">
        <v>#DIV/0!</v>
      </c>
      <c r="G36" s="67">
        <v>2</v>
      </c>
      <c r="H36" s="67" t="e">
        <v>#DIV/0!</v>
      </c>
      <c r="I36" s="67" t="e">
        <v>#DIV/0!</v>
      </c>
      <c r="J36" s="67" t="e">
        <v>#DIV/0!</v>
      </c>
      <c r="K36" s="67" t="e">
        <v>#DIV/0!</v>
      </c>
      <c r="L36" s="67" t="e">
        <v>#DIV/0!</v>
      </c>
      <c r="M36" s="67">
        <v>2</v>
      </c>
      <c r="N36" s="67">
        <v>2</v>
      </c>
      <c r="O36" s="67" t="e">
        <v>#DIV/0!</v>
      </c>
      <c r="P36" s="67">
        <v>1</v>
      </c>
    </row>
    <row r="37" spans="1:16" x14ac:dyDescent="0.3">
      <c r="A37" s="56"/>
      <c r="B37" s="56"/>
      <c r="C37" s="66">
        <v>3</v>
      </c>
      <c r="D37" s="66">
        <v>2</v>
      </c>
      <c r="E37" s="66" t="s">
        <v>51</v>
      </c>
      <c r="F37" s="66" t="s">
        <v>51</v>
      </c>
      <c r="G37" s="66">
        <v>2</v>
      </c>
      <c r="H37" s="66" t="s">
        <v>51</v>
      </c>
      <c r="I37" s="66" t="s">
        <v>51</v>
      </c>
      <c r="J37" s="66" t="s">
        <v>51</v>
      </c>
      <c r="K37" s="66" t="s">
        <v>51</v>
      </c>
      <c r="L37" s="66" t="s">
        <v>51</v>
      </c>
      <c r="M37" s="66">
        <v>2</v>
      </c>
      <c r="N37" s="66">
        <v>2</v>
      </c>
      <c r="O37" s="66" t="s">
        <v>51</v>
      </c>
      <c r="P37" s="66">
        <v>1</v>
      </c>
    </row>
    <row r="39" spans="1:16" x14ac:dyDescent="0.3">
      <c r="B39" s="59" t="s">
        <v>187</v>
      </c>
      <c r="C39" s="70"/>
      <c r="D39" s="70"/>
      <c r="E39" s="70"/>
    </row>
    <row r="40" spans="1:16" x14ac:dyDescent="0.3">
      <c r="A40" s="63" t="s">
        <v>145</v>
      </c>
      <c r="B40" s="63" t="s">
        <v>146</v>
      </c>
      <c r="C40" s="66" t="s">
        <v>147</v>
      </c>
      <c r="D40" s="66" t="s">
        <v>148</v>
      </c>
      <c r="E40" s="66" t="s">
        <v>149</v>
      </c>
      <c r="F40" s="66" t="s">
        <v>150</v>
      </c>
      <c r="G40" s="66" t="s">
        <v>151</v>
      </c>
      <c r="H40" s="66" t="s">
        <v>152</v>
      </c>
      <c r="I40" s="66" t="s">
        <v>153</v>
      </c>
      <c r="J40" s="66" t="s">
        <v>154</v>
      </c>
      <c r="K40" s="66" t="s">
        <v>155</v>
      </c>
      <c r="L40" s="66" t="s">
        <v>156</v>
      </c>
      <c r="M40" s="66" t="s">
        <v>157</v>
      </c>
      <c r="N40" s="66" t="s">
        <v>158</v>
      </c>
      <c r="O40" s="66" t="s">
        <v>159</v>
      </c>
      <c r="P40" s="66" t="s">
        <v>160</v>
      </c>
    </row>
    <row r="41" spans="1:16" ht="69.599999999999994" x14ac:dyDescent="0.3">
      <c r="A41" s="56" t="s">
        <v>161</v>
      </c>
      <c r="B41" s="62" t="s">
        <v>188</v>
      </c>
      <c r="C41" s="67">
        <v>3</v>
      </c>
      <c r="D41" s="67">
        <v>1</v>
      </c>
      <c r="E41" s="67" t="s">
        <v>51</v>
      </c>
      <c r="F41" s="67">
        <v>1</v>
      </c>
      <c r="G41" s="67" t="s">
        <v>51</v>
      </c>
      <c r="H41" s="67" t="s">
        <v>51</v>
      </c>
      <c r="I41" s="67" t="s">
        <v>51</v>
      </c>
      <c r="J41" s="67" t="s">
        <v>51</v>
      </c>
      <c r="K41" s="67" t="s">
        <v>51</v>
      </c>
      <c r="L41" s="67" t="s">
        <v>51</v>
      </c>
      <c r="M41" s="67" t="s">
        <v>51</v>
      </c>
      <c r="N41" s="67" t="s">
        <v>51</v>
      </c>
      <c r="O41" s="67" t="s">
        <v>51</v>
      </c>
      <c r="P41" s="67" t="s">
        <v>51</v>
      </c>
    </row>
    <row r="42" spans="1:16" ht="42" x14ac:dyDescent="0.3">
      <c r="A42" s="56" t="s">
        <v>163</v>
      </c>
      <c r="B42" s="62" t="s">
        <v>189</v>
      </c>
      <c r="C42" s="67">
        <v>3</v>
      </c>
      <c r="D42" s="67">
        <v>1</v>
      </c>
      <c r="E42" s="67" t="s">
        <v>51</v>
      </c>
      <c r="F42" s="67">
        <v>1</v>
      </c>
      <c r="G42" s="67" t="s">
        <v>51</v>
      </c>
      <c r="H42" s="67" t="s">
        <v>51</v>
      </c>
      <c r="I42" s="67" t="s">
        <v>51</v>
      </c>
      <c r="J42" s="67" t="s">
        <v>51</v>
      </c>
      <c r="K42" s="67" t="s">
        <v>51</v>
      </c>
      <c r="L42" s="67" t="s">
        <v>51</v>
      </c>
      <c r="M42" s="67" t="s">
        <v>51</v>
      </c>
      <c r="N42" s="67" t="s">
        <v>51</v>
      </c>
      <c r="O42" s="67" t="s">
        <v>51</v>
      </c>
      <c r="P42" s="67" t="s">
        <v>51</v>
      </c>
    </row>
    <row r="43" spans="1:16" ht="42" x14ac:dyDescent="0.3">
      <c r="A43" s="56" t="s">
        <v>165</v>
      </c>
      <c r="B43" s="62" t="s">
        <v>190</v>
      </c>
      <c r="C43" s="67">
        <v>3</v>
      </c>
      <c r="D43" s="67">
        <v>2</v>
      </c>
      <c r="E43" s="67">
        <v>1</v>
      </c>
      <c r="F43" s="67">
        <v>1</v>
      </c>
      <c r="G43" s="67" t="s">
        <v>51</v>
      </c>
      <c r="H43" s="67" t="s">
        <v>51</v>
      </c>
      <c r="I43" s="67" t="s">
        <v>51</v>
      </c>
      <c r="J43" s="67" t="s">
        <v>51</v>
      </c>
      <c r="K43" s="67" t="s">
        <v>51</v>
      </c>
      <c r="L43" s="67" t="s">
        <v>51</v>
      </c>
      <c r="M43" s="67" t="s">
        <v>51</v>
      </c>
      <c r="N43" s="67" t="s">
        <v>51</v>
      </c>
      <c r="O43" s="67" t="s">
        <v>51</v>
      </c>
      <c r="P43" s="67" t="s">
        <v>51</v>
      </c>
    </row>
    <row r="44" spans="1:16" ht="42" x14ac:dyDescent="0.3">
      <c r="A44" s="56" t="s">
        <v>167</v>
      </c>
      <c r="B44" s="62" t="s">
        <v>191</v>
      </c>
      <c r="C44" s="67">
        <v>3</v>
      </c>
      <c r="D44" s="67">
        <v>3</v>
      </c>
      <c r="E44" s="67">
        <v>1</v>
      </c>
      <c r="F44" s="67">
        <v>2</v>
      </c>
      <c r="G44" s="67" t="s">
        <v>51</v>
      </c>
      <c r="H44" s="67" t="s">
        <v>51</v>
      </c>
      <c r="I44" s="67" t="s">
        <v>51</v>
      </c>
      <c r="J44" s="67" t="s">
        <v>51</v>
      </c>
      <c r="K44" s="67" t="s">
        <v>51</v>
      </c>
      <c r="L44" s="67" t="s">
        <v>51</v>
      </c>
      <c r="M44" s="67" t="s">
        <v>51</v>
      </c>
      <c r="N44" s="67" t="s">
        <v>51</v>
      </c>
      <c r="O44" s="67" t="s">
        <v>51</v>
      </c>
      <c r="P44" s="67" t="s">
        <v>51</v>
      </c>
    </row>
    <row r="45" spans="1:16" ht="42" x14ac:dyDescent="0.3">
      <c r="A45" s="56" t="s">
        <v>169</v>
      </c>
      <c r="B45" s="62" t="s">
        <v>192</v>
      </c>
      <c r="C45" s="67">
        <v>3</v>
      </c>
      <c r="D45" s="67">
        <v>1</v>
      </c>
      <c r="E45" s="67">
        <v>1</v>
      </c>
      <c r="F45" s="67">
        <v>1</v>
      </c>
      <c r="G45" s="67" t="s">
        <v>51</v>
      </c>
      <c r="H45" s="67" t="s">
        <v>51</v>
      </c>
      <c r="I45" s="67" t="s">
        <v>51</v>
      </c>
      <c r="J45" s="67" t="s">
        <v>51</v>
      </c>
      <c r="K45" s="67" t="s">
        <v>51</v>
      </c>
      <c r="L45" s="67" t="s">
        <v>51</v>
      </c>
      <c r="M45" s="67" t="s">
        <v>51</v>
      </c>
      <c r="N45" s="67" t="s">
        <v>51</v>
      </c>
      <c r="O45" s="67" t="s">
        <v>51</v>
      </c>
      <c r="P45" s="67" t="s">
        <v>51</v>
      </c>
    </row>
    <row r="46" spans="1:16" ht="42" x14ac:dyDescent="0.3">
      <c r="A46" s="56" t="s">
        <v>171</v>
      </c>
      <c r="B46" s="62" t="s">
        <v>193</v>
      </c>
      <c r="C46" s="67">
        <v>3</v>
      </c>
      <c r="D46" s="67">
        <v>2</v>
      </c>
      <c r="E46" s="67">
        <v>1</v>
      </c>
      <c r="F46" s="67">
        <v>2</v>
      </c>
      <c r="G46" s="67" t="s">
        <v>51</v>
      </c>
      <c r="H46" s="67" t="s">
        <v>51</v>
      </c>
      <c r="I46" s="67" t="s">
        <v>51</v>
      </c>
      <c r="J46" s="67" t="s">
        <v>51</v>
      </c>
      <c r="K46" s="67" t="s">
        <v>51</v>
      </c>
      <c r="L46" s="67" t="s">
        <v>51</v>
      </c>
      <c r="M46" s="67" t="s">
        <v>51</v>
      </c>
      <c r="N46" s="67" t="s">
        <v>51</v>
      </c>
      <c r="O46" s="67" t="s">
        <v>51</v>
      </c>
      <c r="P46" s="67" t="s">
        <v>51</v>
      </c>
    </row>
    <row r="47" spans="1:16" x14ac:dyDescent="0.3">
      <c r="A47" s="56"/>
      <c r="B47" s="56"/>
      <c r="C47" s="67">
        <v>3</v>
      </c>
      <c r="D47" s="67">
        <v>1.67</v>
      </c>
      <c r="E47" s="67">
        <v>1</v>
      </c>
      <c r="F47" s="67">
        <v>1.33</v>
      </c>
      <c r="G47" s="67" t="e">
        <v>#DIV/0!</v>
      </c>
      <c r="H47" s="67" t="e">
        <v>#DIV/0!</v>
      </c>
      <c r="I47" s="67" t="e">
        <v>#DIV/0!</v>
      </c>
      <c r="J47" s="67" t="e">
        <v>#DIV/0!</v>
      </c>
      <c r="K47" s="67" t="e">
        <v>#DIV/0!</v>
      </c>
      <c r="L47" s="67" t="e">
        <v>#DIV/0!</v>
      </c>
      <c r="M47" s="67" t="e">
        <v>#DIV/0!</v>
      </c>
      <c r="N47" s="67" t="e">
        <v>#DIV/0!</v>
      </c>
      <c r="O47" s="67" t="e">
        <v>#DIV/0!</v>
      </c>
      <c r="P47" s="67" t="e">
        <v>#DIV/0!</v>
      </c>
    </row>
    <row r="48" spans="1:16" x14ac:dyDescent="0.3">
      <c r="A48" s="56"/>
      <c r="B48" s="56"/>
      <c r="C48" s="66">
        <v>3</v>
      </c>
      <c r="D48" s="66">
        <v>1.67</v>
      </c>
      <c r="E48" s="66">
        <v>1</v>
      </c>
      <c r="F48" s="66">
        <v>1.33</v>
      </c>
      <c r="G48" s="66" t="s">
        <v>51</v>
      </c>
      <c r="H48" s="66" t="s">
        <v>51</v>
      </c>
      <c r="I48" s="66" t="s">
        <v>51</v>
      </c>
      <c r="J48" s="66" t="s">
        <v>51</v>
      </c>
      <c r="K48" s="66" t="s">
        <v>51</v>
      </c>
      <c r="L48" s="66" t="s">
        <v>51</v>
      </c>
      <c r="M48" s="66" t="s">
        <v>51</v>
      </c>
      <c r="N48" s="66" t="s">
        <v>51</v>
      </c>
      <c r="O48" s="66" t="s">
        <v>51</v>
      </c>
      <c r="P48" s="66" t="s">
        <v>51</v>
      </c>
    </row>
    <row r="50" spans="1:17" x14ac:dyDescent="0.3">
      <c r="B50" s="59" t="s">
        <v>194</v>
      </c>
    </row>
    <row r="51" spans="1:17" x14ac:dyDescent="0.3">
      <c r="A51" s="63" t="s">
        <v>145</v>
      </c>
      <c r="B51" s="63" t="s">
        <v>146</v>
      </c>
      <c r="C51" s="66" t="s">
        <v>147</v>
      </c>
      <c r="D51" s="66" t="s">
        <v>148</v>
      </c>
      <c r="E51" s="66" t="s">
        <v>149</v>
      </c>
      <c r="F51" s="66" t="s">
        <v>150</v>
      </c>
      <c r="G51" s="66" t="s">
        <v>151</v>
      </c>
      <c r="H51" s="66" t="s">
        <v>152</v>
      </c>
      <c r="I51" s="66" t="s">
        <v>153</v>
      </c>
      <c r="J51" s="66" t="s">
        <v>154</v>
      </c>
      <c r="K51" s="66" t="s">
        <v>155</v>
      </c>
      <c r="L51" s="66" t="s">
        <v>156</v>
      </c>
      <c r="M51" s="66" t="s">
        <v>157</v>
      </c>
      <c r="N51" s="66" t="s">
        <v>158</v>
      </c>
      <c r="O51" s="66" t="s">
        <v>159</v>
      </c>
      <c r="P51" s="66" t="s">
        <v>160</v>
      </c>
    </row>
    <row r="52" spans="1:17" ht="28.2" x14ac:dyDescent="0.3">
      <c r="A52" s="56" t="s">
        <v>161</v>
      </c>
      <c r="B52" s="62" t="s">
        <v>195</v>
      </c>
      <c r="C52" s="67" t="s">
        <v>51</v>
      </c>
      <c r="D52" s="67" t="s">
        <v>51</v>
      </c>
      <c r="E52" s="67" t="s">
        <v>51</v>
      </c>
      <c r="F52" s="67" t="s">
        <v>51</v>
      </c>
      <c r="G52" s="67" t="s">
        <v>51</v>
      </c>
      <c r="H52" s="67">
        <v>1</v>
      </c>
      <c r="I52" s="67">
        <v>1</v>
      </c>
      <c r="J52" s="67">
        <v>3</v>
      </c>
      <c r="K52" s="67">
        <v>2</v>
      </c>
      <c r="L52" s="67" t="s">
        <v>51</v>
      </c>
      <c r="M52" s="67">
        <v>1</v>
      </c>
      <c r="N52" s="67">
        <v>1</v>
      </c>
      <c r="O52" s="67" t="s">
        <v>51</v>
      </c>
      <c r="P52" s="67" t="s">
        <v>51</v>
      </c>
    </row>
    <row r="53" spans="1:17" ht="42" x14ac:dyDescent="0.3">
      <c r="A53" s="56" t="s">
        <v>163</v>
      </c>
      <c r="B53" s="62" t="s">
        <v>196</v>
      </c>
      <c r="C53" s="67" t="s">
        <v>51</v>
      </c>
      <c r="D53" s="67" t="s">
        <v>51</v>
      </c>
      <c r="E53" s="67" t="s">
        <v>51</v>
      </c>
      <c r="F53" s="67" t="s">
        <v>51</v>
      </c>
      <c r="G53" s="67" t="s">
        <v>51</v>
      </c>
      <c r="H53" s="67">
        <v>1</v>
      </c>
      <c r="I53" s="67">
        <v>1</v>
      </c>
      <c r="J53" s="67">
        <v>3</v>
      </c>
      <c r="K53" s="67">
        <v>2</v>
      </c>
      <c r="L53" s="67" t="s">
        <v>51</v>
      </c>
      <c r="M53" s="67">
        <v>1</v>
      </c>
      <c r="N53" s="67">
        <v>1</v>
      </c>
      <c r="O53" s="67" t="s">
        <v>51</v>
      </c>
      <c r="P53" s="67" t="s">
        <v>51</v>
      </c>
    </row>
    <row r="54" spans="1:17" ht="28.2" x14ac:dyDescent="0.3">
      <c r="A54" s="56" t="s">
        <v>165</v>
      </c>
      <c r="B54" s="62" t="s">
        <v>197</v>
      </c>
      <c r="C54" s="67" t="s">
        <v>51</v>
      </c>
      <c r="D54" s="67" t="s">
        <v>51</v>
      </c>
      <c r="E54" s="67">
        <v>1</v>
      </c>
      <c r="F54" s="67" t="s">
        <v>51</v>
      </c>
      <c r="G54" s="67" t="s">
        <v>51</v>
      </c>
      <c r="H54" s="67">
        <v>1</v>
      </c>
      <c r="I54" s="67">
        <v>2</v>
      </c>
      <c r="J54" s="67">
        <v>3</v>
      </c>
      <c r="K54" s="67">
        <v>2</v>
      </c>
      <c r="L54" s="67" t="s">
        <v>51</v>
      </c>
      <c r="M54" s="67">
        <v>1</v>
      </c>
      <c r="N54" s="67">
        <v>1</v>
      </c>
      <c r="O54" s="67" t="s">
        <v>51</v>
      </c>
      <c r="P54" s="67" t="s">
        <v>51</v>
      </c>
    </row>
    <row r="55" spans="1:17" ht="42" x14ac:dyDescent="0.3">
      <c r="A55" s="56" t="s">
        <v>167</v>
      </c>
      <c r="B55" s="62" t="s">
        <v>198</v>
      </c>
      <c r="C55" s="67" t="s">
        <v>51</v>
      </c>
      <c r="D55" s="67" t="s">
        <v>51</v>
      </c>
      <c r="E55" s="67">
        <v>1</v>
      </c>
      <c r="F55" s="67" t="s">
        <v>51</v>
      </c>
      <c r="G55" s="67" t="s">
        <v>51</v>
      </c>
      <c r="H55" s="67">
        <v>2</v>
      </c>
      <c r="I55" s="67">
        <v>2</v>
      </c>
      <c r="J55" s="67">
        <v>3</v>
      </c>
      <c r="K55" s="67">
        <v>2</v>
      </c>
      <c r="L55" s="67" t="s">
        <v>51</v>
      </c>
      <c r="M55" s="67">
        <v>1</v>
      </c>
      <c r="N55" s="67">
        <v>1</v>
      </c>
      <c r="O55" s="67" t="s">
        <v>51</v>
      </c>
      <c r="P55" s="67" t="s">
        <v>51</v>
      </c>
    </row>
    <row r="56" spans="1:17" ht="42" x14ac:dyDescent="0.3">
      <c r="A56" s="56" t="s">
        <v>169</v>
      </c>
      <c r="B56" s="62" t="s">
        <v>199</v>
      </c>
      <c r="C56" s="67" t="s">
        <v>51</v>
      </c>
      <c r="D56" s="67" t="s">
        <v>51</v>
      </c>
      <c r="E56" s="67" t="s">
        <v>51</v>
      </c>
      <c r="F56" s="67" t="s">
        <v>51</v>
      </c>
      <c r="G56" s="67" t="s">
        <v>51</v>
      </c>
      <c r="H56" s="67">
        <v>1</v>
      </c>
      <c r="I56" s="67">
        <v>1</v>
      </c>
      <c r="J56" s="67">
        <v>3</v>
      </c>
      <c r="K56" s="67">
        <v>2</v>
      </c>
      <c r="L56" s="67" t="s">
        <v>51</v>
      </c>
      <c r="M56" s="67">
        <v>1</v>
      </c>
      <c r="N56" s="67">
        <v>1</v>
      </c>
      <c r="O56" s="67" t="s">
        <v>51</v>
      </c>
      <c r="P56" s="67" t="s">
        <v>51</v>
      </c>
    </row>
    <row r="57" spans="1:17" ht="42" x14ac:dyDescent="0.3">
      <c r="A57" s="56" t="s">
        <v>171</v>
      </c>
      <c r="B57" s="62" t="s">
        <v>200</v>
      </c>
      <c r="C57" s="67" t="s">
        <v>51</v>
      </c>
      <c r="D57" s="67" t="s">
        <v>51</v>
      </c>
      <c r="E57" s="67">
        <v>1</v>
      </c>
      <c r="F57" s="67" t="s">
        <v>51</v>
      </c>
      <c r="G57" s="67" t="s">
        <v>51</v>
      </c>
      <c r="H57" s="67">
        <v>1</v>
      </c>
      <c r="I57" s="67">
        <v>2</v>
      </c>
      <c r="J57" s="67">
        <v>3</v>
      </c>
      <c r="K57" s="67">
        <v>2</v>
      </c>
      <c r="L57" s="67" t="s">
        <v>51</v>
      </c>
      <c r="M57" s="67">
        <v>1</v>
      </c>
      <c r="N57" s="67">
        <v>1</v>
      </c>
      <c r="O57" s="67" t="s">
        <v>51</v>
      </c>
      <c r="P57" s="67" t="s">
        <v>51</v>
      </c>
    </row>
    <row r="58" spans="1:17" x14ac:dyDescent="0.3">
      <c r="A58" s="56"/>
      <c r="B58" s="56"/>
      <c r="C58" s="67" t="e">
        <v>#DIV/0!</v>
      </c>
      <c r="D58" s="67" t="e">
        <v>#DIV/0!</v>
      </c>
      <c r="E58" s="67">
        <v>1</v>
      </c>
      <c r="F58" s="67" t="e">
        <v>#DIV/0!</v>
      </c>
      <c r="G58" s="67" t="e">
        <v>#DIV/0!</v>
      </c>
      <c r="H58" s="67">
        <v>1.17</v>
      </c>
      <c r="I58" s="67">
        <v>1.5</v>
      </c>
      <c r="J58" s="67">
        <v>3</v>
      </c>
      <c r="K58" s="67">
        <v>2</v>
      </c>
      <c r="L58" s="67" t="e">
        <v>#DIV/0!</v>
      </c>
      <c r="M58" s="67">
        <v>1</v>
      </c>
      <c r="N58" s="67">
        <v>1</v>
      </c>
      <c r="O58" s="67" t="e">
        <v>#DIV/0!</v>
      </c>
      <c r="P58" s="67" t="e">
        <v>#DIV/0!</v>
      </c>
    </row>
    <row r="59" spans="1:17" x14ac:dyDescent="0.3">
      <c r="A59" s="56"/>
      <c r="B59" s="56"/>
      <c r="C59" s="66" t="s">
        <v>51</v>
      </c>
      <c r="D59" s="66" t="s">
        <v>51</v>
      </c>
      <c r="E59" s="66">
        <v>1</v>
      </c>
      <c r="F59" s="66" t="s">
        <v>51</v>
      </c>
      <c r="G59" s="66" t="s">
        <v>51</v>
      </c>
      <c r="H59" s="66">
        <v>1.17</v>
      </c>
      <c r="I59" s="66">
        <v>1.5</v>
      </c>
      <c r="J59" s="66">
        <v>3</v>
      </c>
      <c r="K59" s="66">
        <v>2</v>
      </c>
      <c r="L59" s="66" t="s">
        <v>51</v>
      </c>
      <c r="M59" s="66">
        <v>1</v>
      </c>
      <c r="N59" s="66">
        <v>1</v>
      </c>
      <c r="O59" s="66" t="s">
        <v>51</v>
      </c>
      <c r="P59" s="66" t="s">
        <v>51</v>
      </c>
    </row>
    <row r="62" spans="1:17" x14ac:dyDescent="0.3">
      <c r="B62" s="59" t="s">
        <v>201</v>
      </c>
    </row>
    <row r="63" spans="1:17" s="41" customFormat="1" x14ac:dyDescent="0.3">
      <c r="A63" s="63" t="s">
        <v>145</v>
      </c>
      <c r="B63" s="63" t="s">
        <v>146</v>
      </c>
      <c r="C63" s="66" t="s">
        <v>147</v>
      </c>
      <c r="D63" s="66" t="s">
        <v>148</v>
      </c>
      <c r="E63" s="66" t="s">
        <v>149</v>
      </c>
      <c r="F63" s="66" t="s">
        <v>150</v>
      </c>
      <c r="G63" s="66" t="s">
        <v>151</v>
      </c>
      <c r="H63" s="66" t="s">
        <v>152</v>
      </c>
      <c r="I63" s="66" t="s">
        <v>153</v>
      </c>
      <c r="J63" s="66" t="s">
        <v>154</v>
      </c>
      <c r="K63" s="66" t="s">
        <v>155</v>
      </c>
      <c r="L63" s="66" t="s">
        <v>156</v>
      </c>
      <c r="M63" s="66" t="s">
        <v>157</v>
      </c>
      <c r="N63" s="66" t="s">
        <v>158</v>
      </c>
      <c r="O63" s="66" t="s">
        <v>159</v>
      </c>
      <c r="P63" s="66" t="s">
        <v>160</v>
      </c>
      <c r="Q63" s="59"/>
    </row>
    <row r="64" spans="1:17" ht="28.2" x14ac:dyDescent="0.3">
      <c r="A64" s="56" t="s">
        <v>161</v>
      </c>
      <c r="B64" s="62" t="s">
        <v>202</v>
      </c>
      <c r="C64" s="67">
        <v>2</v>
      </c>
      <c r="D64" s="67">
        <v>1</v>
      </c>
      <c r="E64" s="67">
        <v>1</v>
      </c>
      <c r="F64" s="67" t="s">
        <v>51</v>
      </c>
      <c r="G64" s="67" t="s">
        <v>51</v>
      </c>
      <c r="H64" s="67" t="s">
        <v>51</v>
      </c>
      <c r="I64" s="67" t="s">
        <v>51</v>
      </c>
      <c r="J64" s="67" t="s">
        <v>51</v>
      </c>
      <c r="K64" s="67" t="s">
        <v>51</v>
      </c>
      <c r="L64" s="67" t="s">
        <v>51</v>
      </c>
      <c r="M64" s="67" t="s">
        <v>51</v>
      </c>
      <c r="N64" s="67" t="s">
        <v>51</v>
      </c>
      <c r="O64" s="67" t="s">
        <v>51</v>
      </c>
      <c r="P64" s="67" t="s">
        <v>51</v>
      </c>
    </row>
    <row r="65" spans="1:17" ht="28.2" x14ac:dyDescent="0.3">
      <c r="A65" s="56" t="s">
        <v>163</v>
      </c>
      <c r="B65" s="62" t="s">
        <v>203</v>
      </c>
      <c r="C65" s="67">
        <v>2</v>
      </c>
      <c r="D65" s="67">
        <v>1</v>
      </c>
      <c r="E65" s="67">
        <v>1</v>
      </c>
      <c r="F65" s="67" t="s">
        <v>51</v>
      </c>
      <c r="G65" s="67" t="s">
        <v>51</v>
      </c>
      <c r="H65" s="67" t="s">
        <v>51</v>
      </c>
      <c r="I65" s="67" t="s">
        <v>51</v>
      </c>
      <c r="J65" s="67" t="s">
        <v>51</v>
      </c>
      <c r="K65" s="67" t="s">
        <v>51</v>
      </c>
      <c r="L65" s="67" t="s">
        <v>51</v>
      </c>
      <c r="M65" s="67" t="s">
        <v>51</v>
      </c>
      <c r="N65" s="67" t="s">
        <v>51</v>
      </c>
      <c r="O65" s="67" t="s">
        <v>51</v>
      </c>
      <c r="P65" s="67" t="s">
        <v>51</v>
      </c>
    </row>
    <row r="66" spans="1:17" ht="28.2" x14ac:dyDescent="0.3">
      <c r="A66" s="56" t="s">
        <v>165</v>
      </c>
      <c r="B66" s="62" t="s">
        <v>204</v>
      </c>
      <c r="C66" s="67">
        <v>2</v>
      </c>
      <c r="D66" s="67">
        <v>1</v>
      </c>
      <c r="E66" s="67">
        <v>1</v>
      </c>
      <c r="F66" s="67" t="s">
        <v>51</v>
      </c>
      <c r="G66" s="67" t="s">
        <v>51</v>
      </c>
      <c r="H66" s="67" t="s">
        <v>51</v>
      </c>
      <c r="I66" s="67" t="s">
        <v>51</v>
      </c>
      <c r="J66" s="67" t="s">
        <v>51</v>
      </c>
      <c r="K66" s="67" t="s">
        <v>51</v>
      </c>
      <c r="L66" s="67" t="s">
        <v>51</v>
      </c>
      <c r="M66" s="67" t="s">
        <v>51</v>
      </c>
      <c r="N66" s="67" t="s">
        <v>51</v>
      </c>
      <c r="O66" s="67" t="s">
        <v>51</v>
      </c>
      <c r="P66" s="67" t="s">
        <v>51</v>
      </c>
    </row>
    <row r="67" spans="1:17" ht="28.2" x14ac:dyDescent="0.3">
      <c r="A67" s="56" t="s">
        <v>167</v>
      </c>
      <c r="B67" s="62" t="s">
        <v>205</v>
      </c>
      <c r="C67" s="67">
        <v>2</v>
      </c>
      <c r="D67" s="67">
        <v>1</v>
      </c>
      <c r="E67" s="67">
        <v>2</v>
      </c>
      <c r="F67" s="67" t="s">
        <v>51</v>
      </c>
      <c r="G67" s="67" t="s">
        <v>51</v>
      </c>
      <c r="H67" s="67" t="s">
        <v>51</v>
      </c>
      <c r="I67" s="67" t="s">
        <v>51</v>
      </c>
      <c r="J67" s="67" t="s">
        <v>51</v>
      </c>
      <c r="K67" s="67" t="s">
        <v>51</v>
      </c>
      <c r="L67" s="67" t="s">
        <v>51</v>
      </c>
      <c r="M67" s="67" t="s">
        <v>51</v>
      </c>
      <c r="N67" s="67" t="s">
        <v>51</v>
      </c>
      <c r="O67" s="67" t="s">
        <v>51</v>
      </c>
      <c r="P67" s="67" t="s">
        <v>51</v>
      </c>
    </row>
    <row r="68" spans="1:17" ht="28.2" x14ac:dyDescent="0.3">
      <c r="A68" s="56" t="s">
        <v>169</v>
      </c>
      <c r="B68" s="62" t="s">
        <v>206</v>
      </c>
      <c r="C68" s="67">
        <v>2</v>
      </c>
      <c r="D68" s="67">
        <v>1</v>
      </c>
      <c r="E68" s="67">
        <v>2</v>
      </c>
      <c r="F68" s="67" t="s">
        <v>51</v>
      </c>
      <c r="G68" s="67" t="s">
        <v>51</v>
      </c>
      <c r="H68" s="67" t="s">
        <v>51</v>
      </c>
      <c r="I68" s="67" t="s">
        <v>51</v>
      </c>
      <c r="J68" s="67" t="s">
        <v>51</v>
      </c>
      <c r="K68" s="67" t="s">
        <v>51</v>
      </c>
      <c r="L68" s="67" t="s">
        <v>51</v>
      </c>
      <c r="M68" s="67" t="s">
        <v>51</v>
      </c>
      <c r="N68" s="67" t="s">
        <v>51</v>
      </c>
      <c r="O68" s="67" t="s">
        <v>51</v>
      </c>
      <c r="P68" s="67" t="s">
        <v>51</v>
      </c>
    </row>
    <row r="69" spans="1:17" x14ac:dyDescent="0.3">
      <c r="A69" s="56" t="s">
        <v>171</v>
      </c>
      <c r="B69" s="62" t="s">
        <v>207</v>
      </c>
      <c r="C69" s="67">
        <v>2</v>
      </c>
      <c r="D69" s="67">
        <v>1</v>
      </c>
      <c r="E69" s="67">
        <v>2</v>
      </c>
      <c r="F69" s="67" t="s">
        <v>51</v>
      </c>
      <c r="G69" s="67" t="s">
        <v>51</v>
      </c>
      <c r="H69" s="67" t="s">
        <v>51</v>
      </c>
      <c r="I69" s="67" t="s">
        <v>51</v>
      </c>
      <c r="J69" s="67" t="s">
        <v>51</v>
      </c>
      <c r="K69" s="67" t="s">
        <v>51</v>
      </c>
      <c r="L69" s="67" t="s">
        <v>51</v>
      </c>
      <c r="M69" s="67" t="s">
        <v>51</v>
      </c>
      <c r="N69" s="67" t="s">
        <v>51</v>
      </c>
      <c r="O69" s="67" t="s">
        <v>51</v>
      </c>
      <c r="P69" s="67" t="s">
        <v>51</v>
      </c>
    </row>
    <row r="70" spans="1:17" x14ac:dyDescent="0.3">
      <c r="A70" s="56"/>
      <c r="B70" s="56"/>
      <c r="C70" s="67">
        <v>2</v>
      </c>
      <c r="D70" s="67">
        <v>1</v>
      </c>
      <c r="E70" s="67">
        <v>1.5</v>
      </c>
      <c r="F70" s="67" t="e">
        <v>#DIV/0!</v>
      </c>
      <c r="G70" s="67" t="e">
        <v>#DIV/0!</v>
      </c>
      <c r="H70" s="67" t="e">
        <v>#DIV/0!</v>
      </c>
      <c r="I70" s="67" t="e">
        <v>#DIV/0!</v>
      </c>
      <c r="J70" s="67" t="e">
        <v>#DIV/0!</v>
      </c>
      <c r="K70" s="67" t="e">
        <v>#DIV/0!</v>
      </c>
      <c r="L70" s="67" t="e">
        <v>#DIV/0!</v>
      </c>
      <c r="M70" s="67" t="e">
        <v>#DIV/0!</v>
      </c>
      <c r="N70" s="67" t="e">
        <v>#DIV/0!</v>
      </c>
      <c r="O70" s="67" t="e">
        <v>#DIV/0!</v>
      </c>
      <c r="P70" s="67" t="e">
        <v>#DIV/0!</v>
      </c>
    </row>
    <row r="71" spans="1:17" s="41" customFormat="1" x14ac:dyDescent="0.3">
      <c r="A71" s="63"/>
      <c r="B71" s="63"/>
      <c r="C71" s="66">
        <v>2</v>
      </c>
      <c r="D71" s="66">
        <v>1</v>
      </c>
      <c r="E71" s="66">
        <v>1.5</v>
      </c>
      <c r="F71" s="66" t="s">
        <v>51</v>
      </c>
      <c r="G71" s="66" t="s">
        <v>51</v>
      </c>
      <c r="H71" s="66" t="s">
        <v>51</v>
      </c>
      <c r="I71" s="66" t="s">
        <v>51</v>
      </c>
      <c r="J71" s="66" t="s">
        <v>51</v>
      </c>
      <c r="K71" s="66" t="s">
        <v>51</v>
      </c>
      <c r="L71" s="66" t="s">
        <v>51</v>
      </c>
      <c r="M71" s="66" t="s">
        <v>51</v>
      </c>
      <c r="N71" s="66" t="s">
        <v>51</v>
      </c>
      <c r="O71" s="66" t="s">
        <v>51</v>
      </c>
      <c r="P71" s="66" t="s">
        <v>51</v>
      </c>
      <c r="Q71" s="59"/>
    </row>
    <row r="73" spans="1:17" s="41" customFormat="1" x14ac:dyDescent="0.3">
      <c r="A73" s="59"/>
      <c r="B73" s="59" t="s">
        <v>208</v>
      </c>
      <c r="C73" s="70"/>
      <c r="D73" s="70"/>
      <c r="E73" s="70"/>
      <c r="F73" s="70"/>
      <c r="G73" s="70"/>
      <c r="H73" s="70"/>
      <c r="I73" s="70"/>
      <c r="J73" s="70"/>
      <c r="K73" s="70"/>
      <c r="L73" s="70"/>
      <c r="M73" s="70"/>
      <c r="N73" s="70"/>
      <c r="O73" s="70"/>
      <c r="P73" s="70"/>
      <c r="Q73" s="59"/>
    </row>
    <row r="74" spans="1:17" s="41" customFormat="1" x14ac:dyDescent="0.3">
      <c r="A74" s="63" t="s">
        <v>145</v>
      </c>
      <c r="B74" s="63" t="s">
        <v>146</v>
      </c>
      <c r="C74" s="66" t="s">
        <v>147</v>
      </c>
      <c r="D74" s="66" t="s">
        <v>148</v>
      </c>
      <c r="E74" s="66" t="s">
        <v>149</v>
      </c>
      <c r="F74" s="66" t="s">
        <v>150</v>
      </c>
      <c r="G74" s="66" t="s">
        <v>151</v>
      </c>
      <c r="H74" s="66" t="s">
        <v>152</v>
      </c>
      <c r="I74" s="66" t="s">
        <v>153</v>
      </c>
      <c r="J74" s="66" t="s">
        <v>154</v>
      </c>
      <c r="K74" s="66" t="s">
        <v>155</v>
      </c>
      <c r="L74" s="66" t="s">
        <v>156</v>
      </c>
      <c r="M74" s="66" t="s">
        <v>157</v>
      </c>
      <c r="N74" s="66" t="s">
        <v>158</v>
      </c>
      <c r="O74" s="66" t="s">
        <v>159</v>
      </c>
      <c r="P74" s="66" t="s">
        <v>160</v>
      </c>
      <c r="Q74" s="59"/>
    </row>
    <row r="75" spans="1:17" ht="28.2" x14ac:dyDescent="0.3">
      <c r="A75" s="56" t="s">
        <v>161</v>
      </c>
      <c r="B75" s="62" t="s">
        <v>209</v>
      </c>
      <c r="C75" s="67" t="s">
        <v>51</v>
      </c>
      <c r="D75" s="67" t="s">
        <v>51</v>
      </c>
      <c r="E75" s="67" t="s">
        <v>51</v>
      </c>
      <c r="F75" s="67" t="s">
        <v>51</v>
      </c>
      <c r="G75" s="67" t="s">
        <v>51</v>
      </c>
      <c r="H75" s="67" t="s">
        <v>51</v>
      </c>
      <c r="I75" s="67" t="s">
        <v>51</v>
      </c>
      <c r="J75" s="67" t="s">
        <v>51</v>
      </c>
      <c r="K75" s="67" t="s">
        <v>51</v>
      </c>
      <c r="L75" s="67">
        <v>2</v>
      </c>
      <c r="M75" s="67" t="s">
        <v>51</v>
      </c>
      <c r="N75" s="67" t="s">
        <v>51</v>
      </c>
      <c r="O75" s="67" t="s">
        <v>51</v>
      </c>
      <c r="P75" s="67" t="s">
        <v>51</v>
      </c>
    </row>
    <row r="76" spans="1:17" ht="28.2" x14ac:dyDescent="0.3">
      <c r="A76" s="56" t="s">
        <v>163</v>
      </c>
      <c r="B76" s="62" t="s">
        <v>210</v>
      </c>
      <c r="C76" s="67" t="s">
        <v>51</v>
      </c>
      <c r="D76" s="67" t="s">
        <v>51</v>
      </c>
      <c r="E76" s="67" t="s">
        <v>51</v>
      </c>
      <c r="F76" s="67" t="s">
        <v>51</v>
      </c>
      <c r="G76" s="67" t="s">
        <v>51</v>
      </c>
      <c r="H76" s="67" t="s">
        <v>51</v>
      </c>
      <c r="I76" s="67" t="s">
        <v>51</v>
      </c>
      <c r="J76" s="67" t="s">
        <v>51</v>
      </c>
      <c r="K76" s="67" t="s">
        <v>51</v>
      </c>
      <c r="L76" s="67">
        <v>3</v>
      </c>
      <c r="M76" s="67" t="s">
        <v>51</v>
      </c>
      <c r="N76" s="67" t="s">
        <v>51</v>
      </c>
      <c r="O76" s="67" t="s">
        <v>51</v>
      </c>
      <c r="P76" s="67" t="s">
        <v>51</v>
      </c>
    </row>
    <row r="77" spans="1:17" ht="28.2" x14ac:dyDescent="0.3">
      <c r="A77" s="56" t="s">
        <v>165</v>
      </c>
      <c r="B77" s="62" t="s">
        <v>211</v>
      </c>
      <c r="C77" s="67" t="s">
        <v>51</v>
      </c>
      <c r="D77" s="67" t="s">
        <v>51</v>
      </c>
      <c r="E77" s="67" t="s">
        <v>51</v>
      </c>
      <c r="F77" s="67" t="s">
        <v>51</v>
      </c>
      <c r="G77" s="67" t="s">
        <v>51</v>
      </c>
      <c r="H77" s="67" t="s">
        <v>51</v>
      </c>
      <c r="I77" s="67" t="s">
        <v>51</v>
      </c>
      <c r="J77" s="67" t="s">
        <v>51</v>
      </c>
      <c r="K77" s="67" t="s">
        <v>51</v>
      </c>
      <c r="L77" s="67">
        <v>2</v>
      </c>
      <c r="M77" s="67" t="s">
        <v>51</v>
      </c>
      <c r="N77" s="67" t="s">
        <v>51</v>
      </c>
      <c r="O77" s="67" t="s">
        <v>51</v>
      </c>
      <c r="P77" s="67" t="s">
        <v>51</v>
      </c>
    </row>
    <row r="78" spans="1:17" ht="28.2" x14ac:dyDescent="0.3">
      <c r="A78" s="56" t="s">
        <v>167</v>
      </c>
      <c r="B78" s="62" t="s">
        <v>212</v>
      </c>
      <c r="C78" s="67" t="s">
        <v>51</v>
      </c>
      <c r="D78" s="67" t="s">
        <v>51</v>
      </c>
      <c r="E78" s="67" t="s">
        <v>51</v>
      </c>
      <c r="F78" s="67" t="s">
        <v>51</v>
      </c>
      <c r="G78" s="67" t="s">
        <v>51</v>
      </c>
      <c r="H78" s="67" t="s">
        <v>51</v>
      </c>
      <c r="I78" s="67" t="s">
        <v>51</v>
      </c>
      <c r="J78" s="67" t="s">
        <v>51</v>
      </c>
      <c r="K78" s="67" t="s">
        <v>51</v>
      </c>
      <c r="L78" s="67">
        <v>2</v>
      </c>
      <c r="M78" s="67" t="s">
        <v>51</v>
      </c>
      <c r="N78" s="67" t="s">
        <v>51</v>
      </c>
      <c r="O78" s="67" t="s">
        <v>51</v>
      </c>
      <c r="P78" s="67" t="s">
        <v>51</v>
      </c>
    </row>
    <row r="79" spans="1:17" ht="28.2" x14ac:dyDescent="0.3">
      <c r="A79" s="56" t="s">
        <v>169</v>
      </c>
      <c r="B79" s="62" t="s">
        <v>213</v>
      </c>
      <c r="C79" s="67" t="s">
        <v>51</v>
      </c>
      <c r="D79" s="67" t="s">
        <v>51</v>
      </c>
      <c r="E79" s="67" t="s">
        <v>51</v>
      </c>
      <c r="F79" s="67" t="s">
        <v>51</v>
      </c>
      <c r="G79" s="67" t="s">
        <v>51</v>
      </c>
      <c r="H79" s="67" t="s">
        <v>51</v>
      </c>
      <c r="I79" s="67" t="s">
        <v>51</v>
      </c>
      <c r="J79" s="67" t="s">
        <v>51</v>
      </c>
      <c r="K79" s="67" t="s">
        <v>51</v>
      </c>
      <c r="L79" s="67">
        <v>2</v>
      </c>
      <c r="M79" s="67" t="s">
        <v>51</v>
      </c>
      <c r="N79" s="67" t="s">
        <v>51</v>
      </c>
      <c r="O79" s="67" t="s">
        <v>51</v>
      </c>
      <c r="P79" s="67" t="s">
        <v>51</v>
      </c>
    </row>
    <row r="80" spans="1:17" x14ac:dyDescent="0.3">
      <c r="A80" s="56"/>
      <c r="B80" s="56"/>
      <c r="C80" s="67" t="e">
        <v>#DIV/0!</v>
      </c>
      <c r="D80" s="67" t="e">
        <v>#DIV/0!</v>
      </c>
      <c r="E80" s="67" t="e">
        <v>#DIV/0!</v>
      </c>
      <c r="F80" s="67" t="e">
        <v>#DIV/0!</v>
      </c>
      <c r="G80" s="67" t="e">
        <v>#DIV/0!</v>
      </c>
      <c r="H80" s="67" t="e">
        <v>#DIV/0!</v>
      </c>
      <c r="I80" s="67" t="e">
        <v>#DIV/0!</v>
      </c>
      <c r="J80" s="67" t="e">
        <v>#DIV/0!</v>
      </c>
      <c r="K80" s="67" t="e">
        <v>#DIV/0!</v>
      </c>
      <c r="L80" s="67">
        <v>2.2000000000000002</v>
      </c>
      <c r="M80" s="67" t="e">
        <v>#DIV/0!</v>
      </c>
      <c r="N80" s="67" t="e">
        <v>#DIV/0!</v>
      </c>
      <c r="O80" s="67" t="e">
        <v>#DIV/0!</v>
      </c>
      <c r="P80" s="67" t="e">
        <v>#DIV/0!</v>
      </c>
    </row>
    <row r="81" spans="1:17" s="41" customFormat="1" x14ac:dyDescent="0.3">
      <c r="A81" s="63"/>
      <c r="B81" s="63"/>
      <c r="C81" s="66" t="s">
        <v>51</v>
      </c>
      <c r="D81" s="66" t="s">
        <v>51</v>
      </c>
      <c r="E81" s="66" t="s">
        <v>51</v>
      </c>
      <c r="F81" s="66" t="s">
        <v>51</v>
      </c>
      <c r="G81" s="66" t="s">
        <v>51</v>
      </c>
      <c r="H81" s="66" t="s">
        <v>51</v>
      </c>
      <c r="I81" s="66" t="s">
        <v>51</v>
      </c>
      <c r="J81" s="66" t="s">
        <v>51</v>
      </c>
      <c r="K81" s="66" t="s">
        <v>51</v>
      </c>
      <c r="L81" s="66">
        <v>2.2000000000000002</v>
      </c>
      <c r="M81" s="66" t="s">
        <v>51</v>
      </c>
      <c r="N81" s="66" t="s">
        <v>51</v>
      </c>
      <c r="O81" s="66" t="s">
        <v>51</v>
      </c>
      <c r="P81" s="66" t="s">
        <v>51</v>
      </c>
      <c r="Q81" s="59"/>
    </row>
    <row r="84" spans="1:17" s="41" customFormat="1" x14ac:dyDescent="0.3">
      <c r="A84" s="59"/>
      <c r="B84" s="59" t="s">
        <v>214</v>
      </c>
      <c r="C84" s="70"/>
      <c r="D84" s="70"/>
      <c r="E84" s="70"/>
      <c r="F84" s="70"/>
      <c r="G84" s="70"/>
      <c r="H84" s="70"/>
      <c r="I84" s="70"/>
      <c r="J84" s="70"/>
      <c r="K84" s="70"/>
      <c r="L84" s="70"/>
      <c r="M84" s="70"/>
      <c r="N84" s="70"/>
      <c r="O84" s="70"/>
      <c r="P84" s="70"/>
      <c r="Q84" s="59"/>
    </row>
    <row r="85" spans="1:17" s="41" customFormat="1" x14ac:dyDescent="0.3">
      <c r="A85" s="63" t="s">
        <v>145</v>
      </c>
      <c r="B85" s="63" t="s">
        <v>146</v>
      </c>
      <c r="C85" s="66" t="s">
        <v>147</v>
      </c>
      <c r="D85" s="66" t="s">
        <v>148</v>
      </c>
      <c r="E85" s="66" t="s">
        <v>149</v>
      </c>
      <c r="F85" s="66" t="s">
        <v>150</v>
      </c>
      <c r="G85" s="66" t="s">
        <v>151</v>
      </c>
      <c r="H85" s="66" t="s">
        <v>152</v>
      </c>
      <c r="I85" s="66" t="s">
        <v>153</v>
      </c>
      <c r="J85" s="66" t="s">
        <v>154</v>
      </c>
      <c r="K85" s="66" t="s">
        <v>155</v>
      </c>
      <c r="L85" s="66" t="s">
        <v>156</v>
      </c>
      <c r="M85" s="66" t="s">
        <v>157</v>
      </c>
      <c r="N85" s="66" t="s">
        <v>158</v>
      </c>
      <c r="O85" s="66" t="s">
        <v>159</v>
      </c>
      <c r="P85" s="66" t="s">
        <v>160</v>
      </c>
      <c r="Q85" s="59"/>
    </row>
    <row r="86" spans="1:17" ht="28.2" x14ac:dyDescent="0.3">
      <c r="A86" s="56" t="s">
        <v>161</v>
      </c>
      <c r="B86" s="62" t="s">
        <v>215</v>
      </c>
      <c r="C86" s="67">
        <v>1</v>
      </c>
      <c r="D86" s="67" t="s">
        <v>51</v>
      </c>
      <c r="E86" s="67" t="s">
        <v>51</v>
      </c>
      <c r="F86" s="67" t="s">
        <v>51</v>
      </c>
      <c r="G86" s="67" t="s">
        <v>51</v>
      </c>
      <c r="H86" s="67" t="s">
        <v>51</v>
      </c>
      <c r="I86" s="67" t="s">
        <v>51</v>
      </c>
      <c r="J86" s="67" t="s">
        <v>51</v>
      </c>
      <c r="K86" s="67" t="s">
        <v>51</v>
      </c>
      <c r="L86" s="67" t="s">
        <v>51</v>
      </c>
      <c r="M86" s="67" t="s">
        <v>51</v>
      </c>
      <c r="N86" s="67" t="s">
        <v>51</v>
      </c>
      <c r="O86" s="67" t="s">
        <v>51</v>
      </c>
      <c r="P86" s="67" t="s">
        <v>51</v>
      </c>
    </row>
    <row r="87" spans="1:17" ht="42" x14ac:dyDescent="0.3">
      <c r="A87" s="56" t="s">
        <v>163</v>
      </c>
      <c r="B87" s="62" t="s">
        <v>216</v>
      </c>
      <c r="C87" s="67">
        <v>1</v>
      </c>
      <c r="D87" s="67">
        <v>1</v>
      </c>
      <c r="E87" s="67">
        <v>1</v>
      </c>
      <c r="F87" s="67">
        <v>1</v>
      </c>
      <c r="G87" s="67" t="s">
        <v>51</v>
      </c>
      <c r="H87" s="67" t="s">
        <v>51</v>
      </c>
      <c r="I87" s="67" t="s">
        <v>51</v>
      </c>
      <c r="J87" s="67" t="s">
        <v>51</v>
      </c>
      <c r="K87" s="67" t="s">
        <v>51</v>
      </c>
      <c r="L87" s="67" t="s">
        <v>51</v>
      </c>
      <c r="M87" s="67" t="s">
        <v>51</v>
      </c>
      <c r="N87" s="67" t="s">
        <v>51</v>
      </c>
      <c r="O87" s="67" t="s">
        <v>51</v>
      </c>
      <c r="P87" s="67" t="s">
        <v>51</v>
      </c>
    </row>
    <row r="88" spans="1:17" ht="28.2" x14ac:dyDescent="0.3">
      <c r="A88" s="56" t="s">
        <v>165</v>
      </c>
      <c r="B88" s="62" t="s">
        <v>217</v>
      </c>
      <c r="C88" s="67">
        <v>1</v>
      </c>
      <c r="D88" s="67" t="s">
        <v>51</v>
      </c>
      <c r="E88" s="67" t="s">
        <v>51</v>
      </c>
      <c r="F88" s="67" t="s">
        <v>51</v>
      </c>
      <c r="G88" s="67" t="s">
        <v>51</v>
      </c>
      <c r="H88" s="67" t="s">
        <v>51</v>
      </c>
      <c r="I88" s="67" t="s">
        <v>51</v>
      </c>
      <c r="J88" s="67" t="s">
        <v>51</v>
      </c>
      <c r="K88" s="67" t="s">
        <v>51</v>
      </c>
      <c r="L88" s="67" t="s">
        <v>51</v>
      </c>
      <c r="M88" s="67" t="s">
        <v>51</v>
      </c>
      <c r="N88" s="67" t="s">
        <v>51</v>
      </c>
      <c r="O88" s="67" t="s">
        <v>51</v>
      </c>
      <c r="P88" s="67" t="s">
        <v>51</v>
      </c>
    </row>
    <row r="89" spans="1:17" ht="28.2" x14ac:dyDescent="0.3">
      <c r="A89" s="56" t="s">
        <v>167</v>
      </c>
      <c r="B89" s="62" t="s">
        <v>218</v>
      </c>
      <c r="C89" s="67">
        <v>3</v>
      </c>
      <c r="D89" s="67">
        <v>1</v>
      </c>
      <c r="E89" s="67">
        <v>1</v>
      </c>
      <c r="F89" s="67">
        <v>1</v>
      </c>
      <c r="G89" s="67" t="s">
        <v>51</v>
      </c>
      <c r="H89" s="67" t="s">
        <v>51</v>
      </c>
      <c r="I89" s="67" t="s">
        <v>51</v>
      </c>
      <c r="J89" s="67" t="s">
        <v>51</v>
      </c>
      <c r="K89" s="67" t="s">
        <v>51</v>
      </c>
      <c r="L89" s="67" t="s">
        <v>51</v>
      </c>
      <c r="M89" s="67" t="s">
        <v>51</v>
      </c>
      <c r="N89" s="67" t="s">
        <v>51</v>
      </c>
      <c r="O89" s="67" t="s">
        <v>51</v>
      </c>
      <c r="P89" s="67" t="s">
        <v>51</v>
      </c>
    </row>
    <row r="90" spans="1:17" ht="42" x14ac:dyDescent="0.3">
      <c r="A90" s="56" t="s">
        <v>169</v>
      </c>
      <c r="B90" s="62" t="s">
        <v>219</v>
      </c>
      <c r="C90" s="67">
        <v>3</v>
      </c>
      <c r="D90" s="67">
        <v>1</v>
      </c>
      <c r="E90" s="67">
        <v>1</v>
      </c>
      <c r="F90" s="67">
        <v>1</v>
      </c>
      <c r="G90" s="67" t="s">
        <v>51</v>
      </c>
      <c r="H90" s="67" t="s">
        <v>51</v>
      </c>
      <c r="I90" s="67" t="s">
        <v>51</v>
      </c>
      <c r="J90" s="67" t="s">
        <v>51</v>
      </c>
      <c r="K90" s="67" t="s">
        <v>51</v>
      </c>
      <c r="L90" s="67" t="s">
        <v>51</v>
      </c>
      <c r="M90" s="67" t="s">
        <v>51</v>
      </c>
      <c r="N90" s="67" t="s">
        <v>51</v>
      </c>
      <c r="O90" s="67" t="s">
        <v>51</v>
      </c>
      <c r="P90" s="67" t="s">
        <v>51</v>
      </c>
    </row>
    <row r="91" spans="1:17" x14ac:dyDescent="0.3">
      <c r="A91" s="56"/>
      <c r="B91" s="56"/>
      <c r="C91" s="67">
        <v>1.8</v>
      </c>
      <c r="D91" s="67">
        <v>1</v>
      </c>
      <c r="E91" s="67">
        <v>1</v>
      </c>
      <c r="F91" s="67">
        <v>1</v>
      </c>
      <c r="G91" s="67" t="e">
        <v>#DIV/0!</v>
      </c>
      <c r="H91" s="67" t="e">
        <v>#DIV/0!</v>
      </c>
      <c r="I91" s="67" t="e">
        <v>#DIV/0!</v>
      </c>
      <c r="J91" s="67" t="e">
        <v>#DIV/0!</v>
      </c>
      <c r="K91" s="67" t="e">
        <v>#DIV/0!</v>
      </c>
      <c r="L91" s="67" t="e">
        <v>#DIV/0!</v>
      </c>
      <c r="M91" s="67" t="e">
        <v>#DIV/0!</v>
      </c>
      <c r="N91" s="67" t="e">
        <v>#DIV/0!</v>
      </c>
      <c r="O91" s="67" t="e">
        <v>#DIV/0!</v>
      </c>
      <c r="P91" s="67" t="e">
        <v>#DIV/0!</v>
      </c>
    </row>
    <row r="92" spans="1:17" s="41" customFormat="1" x14ac:dyDescent="0.3">
      <c r="A92" s="63"/>
      <c r="B92" s="63"/>
      <c r="C92" s="66">
        <v>1.8</v>
      </c>
      <c r="D92" s="66">
        <v>1</v>
      </c>
      <c r="E92" s="66">
        <v>1</v>
      </c>
      <c r="F92" s="66">
        <v>1</v>
      </c>
      <c r="G92" s="66" t="s">
        <v>51</v>
      </c>
      <c r="H92" s="66" t="s">
        <v>51</v>
      </c>
      <c r="I92" s="66" t="s">
        <v>51</v>
      </c>
      <c r="J92" s="66" t="s">
        <v>51</v>
      </c>
      <c r="K92" s="66" t="s">
        <v>51</v>
      </c>
      <c r="L92" s="66" t="s">
        <v>51</v>
      </c>
      <c r="M92" s="66" t="s">
        <v>51</v>
      </c>
      <c r="N92" s="66" t="s">
        <v>51</v>
      </c>
      <c r="O92" s="66" t="s">
        <v>51</v>
      </c>
      <c r="P92" s="66" t="s">
        <v>51</v>
      </c>
      <c r="Q92" s="59"/>
    </row>
    <row r="95" spans="1:17" s="41" customFormat="1" x14ac:dyDescent="0.3">
      <c r="A95" s="59"/>
      <c r="B95" s="59" t="s">
        <v>220</v>
      </c>
      <c r="C95" s="70"/>
      <c r="D95" s="70"/>
      <c r="E95" s="70"/>
      <c r="F95" s="70"/>
      <c r="G95" s="70"/>
      <c r="H95" s="70"/>
      <c r="I95" s="70"/>
      <c r="J95" s="70"/>
      <c r="K95" s="70"/>
      <c r="L95" s="70"/>
      <c r="M95" s="70"/>
      <c r="N95" s="70"/>
      <c r="O95" s="70"/>
      <c r="P95" s="70"/>
      <c r="Q95" s="59"/>
    </row>
    <row r="96" spans="1:17" s="41" customFormat="1" x14ac:dyDescent="0.3">
      <c r="A96" s="63" t="s">
        <v>145</v>
      </c>
      <c r="B96" s="63" t="s">
        <v>146</v>
      </c>
      <c r="C96" s="66" t="s">
        <v>147</v>
      </c>
      <c r="D96" s="66" t="s">
        <v>148</v>
      </c>
      <c r="E96" s="66" t="s">
        <v>149</v>
      </c>
      <c r="F96" s="66" t="s">
        <v>150</v>
      </c>
      <c r="G96" s="66" t="s">
        <v>151</v>
      </c>
      <c r="H96" s="66" t="s">
        <v>152</v>
      </c>
      <c r="I96" s="66" t="s">
        <v>153</v>
      </c>
      <c r="J96" s="66" t="s">
        <v>154</v>
      </c>
      <c r="K96" s="66" t="s">
        <v>155</v>
      </c>
      <c r="L96" s="66" t="s">
        <v>156</v>
      </c>
      <c r="M96" s="66" t="s">
        <v>157</v>
      </c>
      <c r="N96" s="66" t="s">
        <v>158</v>
      </c>
      <c r="O96" s="66" t="s">
        <v>159</v>
      </c>
      <c r="P96" s="66" t="s">
        <v>160</v>
      </c>
      <c r="Q96" s="59"/>
    </row>
    <row r="97" spans="1:17" ht="42" x14ac:dyDescent="0.3">
      <c r="A97" s="56" t="s">
        <v>161</v>
      </c>
      <c r="B97" s="62" t="s">
        <v>221</v>
      </c>
      <c r="C97" s="67">
        <v>1</v>
      </c>
      <c r="D97" s="67">
        <v>1</v>
      </c>
      <c r="E97" s="67" t="s">
        <v>51</v>
      </c>
      <c r="F97" s="67" t="s">
        <v>51</v>
      </c>
      <c r="G97" s="67" t="s">
        <v>51</v>
      </c>
      <c r="H97" s="67" t="s">
        <v>51</v>
      </c>
      <c r="I97" s="67" t="s">
        <v>51</v>
      </c>
      <c r="J97" s="67" t="s">
        <v>51</v>
      </c>
      <c r="K97" s="67" t="s">
        <v>51</v>
      </c>
      <c r="L97" s="67" t="s">
        <v>51</v>
      </c>
      <c r="M97" s="67" t="s">
        <v>51</v>
      </c>
      <c r="N97" s="67" t="s">
        <v>51</v>
      </c>
      <c r="O97" s="67" t="s">
        <v>51</v>
      </c>
      <c r="P97" s="67" t="s">
        <v>51</v>
      </c>
    </row>
    <row r="98" spans="1:17" ht="28.2" x14ac:dyDescent="0.3">
      <c r="A98" s="56" t="s">
        <v>163</v>
      </c>
      <c r="B98" s="62" t="s">
        <v>222</v>
      </c>
      <c r="C98" s="67">
        <v>1</v>
      </c>
      <c r="D98" s="67">
        <v>1</v>
      </c>
      <c r="E98" s="67">
        <v>1</v>
      </c>
      <c r="F98" s="67" t="s">
        <v>51</v>
      </c>
      <c r="G98" s="67" t="s">
        <v>51</v>
      </c>
      <c r="H98" s="67" t="s">
        <v>51</v>
      </c>
      <c r="I98" s="67" t="s">
        <v>51</v>
      </c>
      <c r="J98" s="67" t="s">
        <v>51</v>
      </c>
      <c r="K98" s="67" t="s">
        <v>51</v>
      </c>
      <c r="L98" s="67" t="s">
        <v>51</v>
      </c>
      <c r="M98" s="67" t="s">
        <v>51</v>
      </c>
      <c r="N98" s="67" t="s">
        <v>51</v>
      </c>
      <c r="O98" s="67" t="s">
        <v>51</v>
      </c>
      <c r="P98" s="67" t="s">
        <v>51</v>
      </c>
    </row>
    <row r="99" spans="1:17" ht="55.8" x14ac:dyDescent="0.3">
      <c r="A99" s="56" t="s">
        <v>165</v>
      </c>
      <c r="B99" s="62" t="s">
        <v>223</v>
      </c>
      <c r="C99" s="67">
        <v>1</v>
      </c>
      <c r="D99" s="67">
        <v>1</v>
      </c>
      <c r="E99" s="67">
        <v>1</v>
      </c>
      <c r="F99" s="67" t="s">
        <v>51</v>
      </c>
      <c r="G99" s="67" t="s">
        <v>51</v>
      </c>
      <c r="H99" s="67" t="s">
        <v>51</v>
      </c>
      <c r="I99" s="67" t="s">
        <v>51</v>
      </c>
      <c r="J99" s="67" t="s">
        <v>51</v>
      </c>
      <c r="K99" s="67" t="s">
        <v>51</v>
      </c>
      <c r="L99" s="67" t="s">
        <v>51</v>
      </c>
      <c r="M99" s="67" t="s">
        <v>51</v>
      </c>
      <c r="N99" s="67" t="s">
        <v>51</v>
      </c>
      <c r="O99" s="67" t="s">
        <v>51</v>
      </c>
      <c r="P99" s="67" t="s">
        <v>51</v>
      </c>
    </row>
    <row r="100" spans="1:17" ht="28.2" x14ac:dyDescent="0.3">
      <c r="A100" s="56" t="s">
        <v>167</v>
      </c>
      <c r="B100" s="62" t="s">
        <v>224</v>
      </c>
      <c r="C100" s="67" t="s">
        <v>51</v>
      </c>
      <c r="D100" s="67">
        <v>1</v>
      </c>
      <c r="E100" s="67">
        <v>1</v>
      </c>
      <c r="F100" s="67" t="s">
        <v>51</v>
      </c>
      <c r="G100" s="67" t="s">
        <v>51</v>
      </c>
      <c r="H100" s="67" t="s">
        <v>51</v>
      </c>
      <c r="I100" s="67" t="s">
        <v>51</v>
      </c>
      <c r="J100" s="67" t="s">
        <v>51</v>
      </c>
      <c r="K100" s="67" t="s">
        <v>51</v>
      </c>
      <c r="L100" s="67" t="s">
        <v>51</v>
      </c>
      <c r="M100" s="67" t="s">
        <v>51</v>
      </c>
      <c r="N100" s="67" t="s">
        <v>51</v>
      </c>
      <c r="O100" s="67" t="s">
        <v>51</v>
      </c>
      <c r="P100" s="67" t="s">
        <v>51</v>
      </c>
    </row>
    <row r="101" spans="1:17" ht="28.2" x14ac:dyDescent="0.3">
      <c r="A101" s="56" t="s">
        <v>169</v>
      </c>
      <c r="B101" s="62" t="s">
        <v>225</v>
      </c>
      <c r="C101" s="67" t="s">
        <v>51</v>
      </c>
      <c r="D101" s="67">
        <v>1</v>
      </c>
      <c r="E101" s="67">
        <v>1</v>
      </c>
      <c r="F101" s="67">
        <v>1</v>
      </c>
      <c r="G101" s="67">
        <v>2</v>
      </c>
      <c r="H101" s="67" t="s">
        <v>51</v>
      </c>
      <c r="I101" s="67" t="s">
        <v>51</v>
      </c>
      <c r="J101" s="67" t="s">
        <v>51</v>
      </c>
      <c r="K101" s="67" t="s">
        <v>51</v>
      </c>
      <c r="L101" s="67" t="s">
        <v>51</v>
      </c>
      <c r="M101" s="67" t="s">
        <v>51</v>
      </c>
      <c r="N101" s="67" t="s">
        <v>51</v>
      </c>
      <c r="O101" s="67" t="s">
        <v>51</v>
      </c>
      <c r="P101" s="67" t="s">
        <v>51</v>
      </c>
    </row>
    <row r="102" spans="1:17" x14ac:dyDescent="0.3">
      <c r="A102" s="56"/>
      <c r="B102" s="56"/>
      <c r="C102" s="67">
        <v>1</v>
      </c>
      <c r="D102" s="67">
        <v>1</v>
      </c>
      <c r="E102" s="67">
        <v>1</v>
      </c>
      <c r="F102" s="67">
        <v>1</v>
      </c>
      <c r="G102" s="67">
        <v>2</v>
      </c>
      <c r="H102" s="67" t="e">
        <v>#DIV/0!</v>
      </c>
      <c r="I102" s="67" t="e">
        <v>#DIV/0!</v>
      </c>
      <c r="J102" s="67" t="e">
        <v>#DIV/0!</v>
      </c>
      <c r="K102" s="67" t="e">
        <v>#DIV/0!</v>
      </c>
      <c r="L102" s="67" t="e">
        <v>#DIV/0!</v>
      </c>
      <c r="M102" s="67" t="e">
        <v>#DIV/0!</v>
      </c>
      <c r="N102" s="67" t="e">
        <v>#DIV/0!</v>
      </c>
      <c r="O102" s="67" t="e">
        <v>#DIV/0!</v>
      </c>
      <c r="P102" s="67" t="e">
        <v>#DIV/0!</v>
      </c>
    </row>
    <row r="103" spans="1:17" s="41" customFormat="1" x14ac:dyDescent="0.3">
      <c r="A103" s="63"/>
      <c r="B103" s="63"/>
      <c r="C103" s="66">
        <v>1</v>
      </c>
      <c r="D103" s="66">
        <v>1</v>
      </c>
      <c r="E103" s="66">
        <v>1</v>
      </c>
      <c r="F103" s="66">
        <v>1</v>
      </c>
      <c r="G103" s="66">
        <v>2</v>
      </c>
      <c r="H103" s="66" t="s">
        <v>51</v>
      </c>
      <c r="I103" s="66" t="s">
        <v>51</v>
      </c>
      <c r="J103" s="66" t="s">
        <v>51</v>
      </c>
      <c r="K103" s="66" t="s">
        <v>51</v>
      </c>
      <c r="L103" s="66" t="s">
        <v>51</v>
      </c>
      <c r="M103" s="66" t="s">
        <v>51</v>
      </c>
      <c r="N103" s="66" t="s">
        <v>51</v>
      </c>
      <c r="O103" s="66" t="s">
        <v>51</v>
      </c>
      <c r="P103" s="66" t="s">
        <v>51</v>
      </c>
      <c r="Q103" s="59"/>
    </row>
    <row r="106" spans="1:17" s="42" customFormat="1" ht="18" x14ac:dyDescent="0.35">
      <c r="A106" s="58"/>
      <c r="B106" s="58"/>
      <c r="C106" s="69" t="s">
        <v>226</v>
      </c>
      <c r="D106" s="69"/>
      <c r="E106" s="69"/>
      <c r="F106" s="69"/>
      <c r="G106" s="69"/>
      <c r="H106" s="69"/>
      <c r="I106" s="69"/>
      <c r="J106" s="69"/>
      <c r="K106" s="69"/>
      <c r="L106" s="69"/>
      <c r="M106" s="69"/>
      <c r="N106" s="69"/>
      <c r="O106" s="69"/>
      <c r="P106" s="69"/>
      <c r="Q106" s="58"/>
    </row>
    <row r="109" spans="1:17" s="41" customFormat="1" x14ac:dyDescent="0.3">
      <c r="A109" s="59"/>
      <c r="B109" s="59" t="s">
        <v>227</v>
      </c>
      <c r="C109" s="70"/>
      <c r="D109" s="70"/>
      <c r="E109" s="70"/>
      <c r="F109" s="70"/>
      <c r="G109" s="70"/>
      <c r="H109" s="70"/>
      <c r="I109" s="70"/>
      <c r="J109" s="70"/>
      <c r="K109" s="70"/>
      <c r="L109" s="70"/>
      <c r="M109" s="70"/>
      <c r="N109" s="70"/>
      <c r="O109" s="70"/>
      <c r="P109" s="70"/>
      <c r="Q109" s="59"/>
    </row>
    <row r="110" spans="1:17" s="41" customFormat="1" x14ac:dyDescent="0.3">
      <c r="A110" s="63" t="s">
        <v>145</v>
      </c>
      <c r="B110" s="63" t="s">
        <v>146</v>
      </c>
      <c r="C110" s="66" t="s">
        <v>147</v>
      </c>
      <c r="D110" s="66" t="s">
        <v>148</v>
      </c>
      <c r="E110" s="66" t="s">
        <v>149</v>
      </c>
      <c r="F110" s="66" t="s">
        <v>150</v>
      </c>
      <c r="G110" s="66" t="s">
        <v>151</v>
      </c>
      <c r="H110" s="66" t="s">
        <v>152</v>
      </c>
      <c r="I110" s="66" t="s">
        <v>153</v>
      </c>
      <c r="J110" s="66" t="s">
        <v>154</v>
      </c>
      <c r="K110" s="66" t="s">
        <v>155</v>
      </c>
      <c r="L110" s="66" t="s">
        <v>156</v>
      </c>
      <c r="M110" s="66" t="s">
        <v>157</v>
      </c>
      <c r="N110" s="66" t="s">
        <v>158</v>
      </c>
      <c r="O110" s="66" t="s">
        <v>159</v>
      </c>
      <c r="P110" s="66" t="s">
        <v>160</v>
      </c>
      <c r="Q110" s="59"/>
    </row>
    <row r="111" spans="1:17" ht="42" x14ac:dyDescent="0.3">
      <c r="A111" s="56" t="s">
        <v>161</v>
      </c>
      <c r="B111" s="62" t="s">
        <v>228</v>
      </c>
      <c r="C111" s="67" t="s">
        <v>51</v>
      </c>
      <c r="D111" s="67" t="s">
        <v>51</v>
      </c>
      <c r="E111" s="67" t="s">
        <v>51</v>
      </c>
      <c r="F111" s="67" t="s">
        <v>51</v>
      </c>
      <c r="G111" s="67" t="s">
        <v>51</v>
      </c>
      <c r="H111" s="67">
        <v>3</v>
      </c>
      <c r="I111" s="67" t="s">
        <v>51</v>
      </c>
      <c r="J111" s="67" t="s">
        <v>51</v>
      </c>
      <c r="K111" s="67">
        <v>1</v>
      </c>
      <c r="L111" s="67">
        <v>2</v>
      </c>
      <c r="M111" s="67" t="s">
        <v>51</v>
      </c>
      <c r="N111" s="67" t="s">
        <v>51</v>
      </c>
      <c r="O111" s="67" t="s">
        <v>51</v>
      </c>
      <c r="P111" s="67" t="s">
        <v>51</v>
      </c>
    </row>
    <row r="112" spans="1:17" ht="42" x14ac:dyDescent="0.3">
      <c r="A112" s="56" t="s">
        <v>163</v>
      </c>
      <c r="B112" s="62" t="s">
        <v>229</v>
      </c>
      <c r="C112" s="67" t="s">
        <v>51</v>
      </c>
      <c r="D112" s="67" t="s">
        <v>51</v>
      </c>
      <c r="E112" s="67" t="s">
        <v>51</v>
      </c>
      <c r="F112" s="67" t="s">
        <v>51</v>
      </c>
      <c r="G112" s="67" t="s">
        <v>51</v>
      </c>
      <c r="H112" s="67">
        <v>2</v>
      </c>
      <c r="I112" s="67" t="s">
        <v>51</v>
      </c>
      <c r="J112" s="67" t="s">
        <v>51</v>
      </c>
      <c r="K112" s="67">
        <v>1</v>
      </c>
      <c r="L112" s="67">
        <v>2</v>
      </c>
      <c r="M112" s="67" t="s">
        <v>51</v>
      </c>
      <c r="N112" s="67" t="s">
        <v>51</v>
      </c>
      <c r="O112" s="67" t="s">
        <v>51</v>
      </c>
      <c r="P112" s="67" t="s">
        <v>51</v>
      </c>
    </row>
    <row r="113" spans="1:17" ht="42" x14ac:dyDescent="0.3">
      <c r="A113" s="56" t="s">
        <v>165</v>
      </c>
      <c r="B113" s="62" t="s">
        <v>230</v>
      </c>
      <c r="C113" s="67" t="s">
        <v>51</v>
      </c>
      <c r="D113" s="67" t="s">
        <v>51</v>
      </c>
      <c r="E113" s="67" t="s">
        <v>51</v>
      </c>
      <c r="F113" s="67" t="s">
        <v>51</v>
      </c>
      <c r="G113" s="67" t="s">
        <v>51</v>
      </c>
      <c r="H113" s="67">
        <v>3</v>
      </c>
      <c r="I113" s="67" t="s">
        <v>51</v>
      </c>
      <c r="J113" s="67" t="s">
        <v>51</v>
      </c>
      <c r="K113" s="67" t="s">
        <v>51</v>
      </c>
      <c r="L113" s="67">
        <v>2</v>
      </c>
      <c r="M113" s="67" t="s">
        <v>51</v>
      </c>
      <c r="N113" s="67" t="s">
        <v>51</v>
      </c>
      <c r="O113" s="67" t="s">
        <v>51</v>
      </c>
      <c r="P113" s="67" t="s">
        <v>51</v>
      </c>
    </row>
    <row r="114" spans="1:17" ht="42" x14ac:dyDescent="0.3">
      <c r="A114" s="56" t="s">
        <v>167</v>
      </c>
      <c r="B114" s="62" t="s">
        <v>231</v>
      </c>
      <c r="C114" s="67" t="s">
        <v>51</v>
      </c>
      <c r="D114" s="67" t="s">
        <v>51</v>
      </c>
      <c r="E114" s="67" t="s">
        <v>51</v>
      </c>
      <c r="F114" s="67" t="s">
        <v>51</v>
      </c>
      <c r="G114" s="67" t="s">
        <v>51</v>
      </c>
      <c r="H114" s="67">
        <v>2</v>
      </c>
      <c r="I114" s="67" t="s">
        <v>51</v>
      </c>
      <c r="J114" s="67" t="s">
        <v>51</v>
      </c>
      <c r="K114" s="67" t="s">
        <v>51</v>
      </c>
      <c r="L114" s="67">
        <v>2</v>
      </c>
      <c r="M114" s="67" t="s">
        <v>51</v>
      </c>
      <c r="N114" s="67" t="s">
        <v>51</v>
      </c>
      <c r="O114" s="67" t="s">
        <v>51</v>
      </c>
      <c r="P114" s="67" t="s">
        <v>51</v>
      </c>
    </row>
    <row r="115" spans="1:17" ht="42" x14ac:dyDescent="0.3">
      <c r="A115" s="56" t="s">
        <v>169</v>
      </c>
      <c r="B115" s="62" t="s">
        <v>232</v>
      </c>
      <c r="C115" s="67" t="s">
        <v>51</v>
      </c>
      <c r="D115" s="67" t="s">
        <v>51</v>
      </c>
      <c r="E115" s="67" t="s">
        <v>51</v>
      </c>
      <c r="F115" s="67" t="s">
        <v>51</v>
      </c>
      <c r="G115" s="67" t="s">
        <v>51</v>
      </c>
      <c r="H115" s="67" t="s">
        <v>51</v>
      </c>
      <c r="I115" s="67" t="s">
        <v>51</v>
      </c>
      <c r="J115" s="67" t="s">
        <v>51</v>
      </c>
      <c r="K115" s="67">
        <v>2</v>
      </c>
      <c r="L115" s="67">
        <v>1</v>
      </c>
      <c r="M115" s="67" t="s">
        <v>51</v>
      </c>
      <c r="N115" s="67" t="s">
        <v>51</v>
      </c>
      <c r="O115" s="67" t="s">
        <v>51</v>
      </c>
      <c r="P115" s="67" t="s">
        <v>51</v>
      </c>
    </row>
    <row r="116" spans="1:17" ht="42" x14ac:dyDescent="0.3">
      <c r="A116" s="56" t="s">
        <v>171</v>
      </c>
      <c r="B116" s="62" t="s">
        <v>233</v>
      </c>
      <c r="C116" s="67" t="s">
        <v>51</v>
      </c>
      <c r="D116" s="67" t="s">
        <v>51</v>
      </c>
      <c r="E116" s="67" t="s">
        <v>51</v>
      </c>
      <c r="F116" s="67" t="s">
        <v>51</v>
      </c>
      <c r="G116" s="67" t="s">
        <v>51</v>
      </c>
      <c r="H116" s="67" t="s">
        <v>51</v>
      </c>
      <c r="I116" s="67" t="s">
        <v>51</v>
      </c>
      <c r="J116" s="67" t="s">
        <v>51</v>
      </c>
      <c r="K116" s="67">
        <v>2</v>
      </c>
      <c r="L116" s="67">
        <v>1</v>
      </c>
      <c r="M116" s="67" t="s">
        <v>51</v>
      </c>
      <c r="N116" s="67" t="s">
        <v>51</v>
      </c>
      <c r="O116" s="67" t="s">
        <v>51</v>
      </c>
      <c r="P116" s="67" t="s">
        <v>51</v>
      </c>
    </row>
    <row r="117" spans="1:17" x14ac:dyDescent="0.3">
      <c r="A117" s="56"/>
      <c r="B117" s="56"/>
      <c r="C117" s="67" t="e">
        <v>#DIV/0!</v>
      </c>
      <c r="D117" s="67" t="e">
        <v>#DIV/0!</v>
      </c>
      <c r="E117" s="67" t="e">
        <v>#DIV/0!</v>
      </c>
      <c r="F117" s="67" t="e">
        <v>#DIV/0!</v>
      </c>
      <c r="G117" s="67" t="e">
        <v>#DIV/0!</v>
      </c>
      <c r="H117" s="67">
        <v>2.5</v>
      </c>
      <c r="I117" s="67" t="e">
        <v>#DIV/0!</v>
      </c>
      <c r="J117" s="67" t="e">
        <v>#DIV/0!</v>
      </c>
      <c r="K117" s="67">
        <v>1.5</v>
      </c>
      <c r="L117" s="67">
        <v>1.67</v>
      </c>
      <c r="M117" s="67" t="e">
        <v>#DIV/0!</v>
      </c>
      <c r="N117" s="67" t="e">
        <v>#DIV/0!</v>
      </c>
      <c r="O117" s="67" t="e">
        <v>#DIV/0!</v>
      </c>
      <c r="P117" s="67" t="e">
        <v>#DIV/0!</v>
      </c>
    </row>
    <row r="118" spans="1:17" s="41" customFormat="1" x14ac:dyDescent="0.3">
      <c r="A118" s="63"/>
      <c r="B118" s="63"/>
      <c r="C118" s="66" t="s">
        <v>51</v>
      </c>
      <c r="D118" s="66" t="s">
        <v>51</v>
      </c>
      <c r="E118" s="66" t="s">
        <v>51</v>
      </c>
      <c r="F118" s="66" t="s">
        <v>51</v>
      </c>
      <c r="G118" s="66" t="s">
        <v>51</v>
      </c>
      <c r="H118" s="66">
        <v>2.5</v>
      </c>
      <c r="I118" s="66" t="s">
        <v>51</v>
      </c>
      <c r="J118" s="66" t="s">
        <v>51</v>
      </c>
      <c r="K118" s="66">
        <v>1.5</v>
      </c>
      <c r="L118" s="66">
        <v>1.67</v>
      </c>
      <c r="M118" s="66" t="s">
        <v>51</v>
      </c>
      <c r="N118" s="66" t="s">
        <v>51</v>
      </c>
      <c r="O118" s="66" t="s">
        <v>51</v>
      </c>
      <c r="P118" s="66" t="s">
        <v>51</v>
      </c>
      <c r="Q118" s="59"/>
    </row>
    <row r="120" spans="1:17" s="41" customFormat="1" x14ac:dyDescent="0.3">
      <c r="A120" s="59"/>
      <c r="B120" s="59" t="s">
        <v>234</v>
      </c>
      <c r="C120" s="70"/>
      <c r="D120" s="70"/>
      <c r="E120" s="70"/>
      <c r="F120" s="70"/>
      <c r="G120" s="70"/>
      <c r="H120" s="70"/>
      <c r="I120" s="70"/>
      <c r="J120" s="70"/>
      <c r="K120" s="70"/>
      <c r="L120" s="70"/>
      <c r="M120" s="70"/>
      <c r="N120" s="70"/>
      <c r="O120" s="70"/>
      <c r="P120" s="70"/>
      <c r="Q120" s="59"/>
    </row>
    <row r="121" spans="1:17" s="41" customFormat="1" x14ac:dyDescent="0.3">
      <c r="A121" s="63" t="s">
        <v>145</v>
      </c>
      <c r="B121" s="63" t="s">
        <v>146</v>
      </c>
      <c r="C121" s="66" t="s">
        <v>147</v>
      </c>
      <c r="D121" s="66" t="s">
        <v>148</v>
      </c>
      <c r="E121" s="66" t="s">
        <v>149</v>
      </c>
      <c r="F121" s="66" t="s">
        <v>150</v>
      </c>
      <c r="G121" s="66" t="s">
        <v>151</v>
      </c>
      <c r="H121" s="66" t="s">
        <v>152</v>
      </c>
      <c r="I121" s="66" t="s">
        <v>153</v>
      </c>
      <c r="J121" s="66" t="s">
        <v>154</v>
      </c>
      <c r="K121" s="66" t="s">
        <v>155</v>
      </c>
      <c r="L121" s="66" t="s">
        <v>156</v>
      </c>
      <c r="M121" s="66" t="s">
        <v>157</v>
      </c>
      <c r="N121" s="66" t="s">
        <v>158</v>
      </c>
      <c r="O121" s="66" t="s">
        <v>159</v>
      </c>
      <c r="P121" s="66" t="s">
        <v>160</v>
      </c>
      <c r="Q121" s="59"/>
    </row>
    <row r="122" spans="1:17" ht="28.2" x14ac:dyDescent="0.3">
      <c r="A122" s="56" t="s">
        <v>161</v>
      </c>
      <c r="B122" s="62" t="s">
        <v>235</v>
      </c>
      <c r="C122" s="67">
        <v>3</v>
      </c>
      <c r="D122" s="67">
        <v>2</v>
      </c>
      <c r="E122" s="67" t="s">
        <v>51</v>
      </c>
      <c r="F122" s="67" t="s">
        <v>51</v>
      </c>
      <c r="G122" s="67">
        <v>2</v>
      </c>
      <c r="H122" s="67" t="s">
        <v>51</v>
      </c>
      <c r="I122" s="67" t="s">
        <v>51</v>
      </c>
      <c r="J122" s="67" t="s">
        <v>51</v>
      </c>
      <c r="K122" s="67" t="s">
        <v>51</v>
      </c>
      <c r="L122" s="67" t="s">
        <v>51</v>
      </c>
      <c r="M122" s="67">
        <v>2</v>
      </c>
      <c r="N122" s="67">
        <v>2</v>
      </c>
      <c r="O122" s="67" t="s">
        <v>51</v>
      </c>
      <c r="P122" s="67">
        <v>1</v>
      </c>
    </row>
    <row r="123" spans="1:17" ht="28.2" x14ac:dyDescent="0.3">
      <c r="A123" s="56" t="s">
        <v>163</v>
      </c>
      <c r="B123" s="62" t="s">
        <v>236</v>
      </c>
      <c r="C123" s="67">
        <v>3</v>
      </c>
      <c r="D123" s="67">
        <v>2</v>
      </c>
      <c r="E123" s="67" t="s">
        <v>51</v>
      </c>
      <c r="F123" s="67" t="s">
        <v>51</v>
      </c>
      <c r="G123" s="67">
        <v>2</v>
      </c>
      <c r="H123" s="67" t="s">
        <v>51</v>
      </c>
      <c r="I123" s="67" t="s">
        <v>51</v>
      </c>
      <c r="J123" s="67" t="s">
        <v>51</v>
      </c>
      <c r="K123" s="67" t="s">
        <v>51</v>
      </c>
      <c r="L123" s="67" t="s">
        <v>51</v>
      </c>
      <c r="M123" s="67">
        <v>2</v>
      </c>
      <c r="N123" s="67">
        <v>2</v>
      </c>
      <c r="O123" s="67" t="s">
        <v>51</v>
      </c>
      <c r="P123" s="67">
        <v>1</v>
      </c>
    </row>
    <row r="124" spans="1:17" ht="28.2" x14ac:dyDescent="0.3">
      <c r="A124" s="56" t="s">
        <v>165</v>
      </c>
      <c r="B124" s="62" t="s">
        <v>237</v>
      </c>
      <c r="C124" s="67">
        <v>3</v>
      </c>
      <c r="D124" s="67">
        <v>2</v>
      </c>
      <c r="E124" s="67" t="s">
        <v>51</v>
      </c>
      <c r="F124" s="67" t="s">
        <v>51</v>
      </c>
      <c r="G124" s="67">
        <v>2</v>
      </c>
      <c r="H124" s="67" t="s">
        <v>51</v>
      </c>
      <c r="I124" s="67" t="s">
        <v>51</v>
      </c>
      <c r="J124" s="67" t="s">
        <v>51</v>
      </c>
      <c r="K124" s="67" t="s">
        <v>51</v>
      </c>
      <c r="L124" s="67" t="s">
        <v>51</v>
      </c>
      <c r="M124" s="67">
        <v>2</v>
      </c>
      <c r="N124" s="67">
        <v>2</v>
      </c>
      <c r="O124" s="67" t="s">
        <v>51</v>
      </c>
      <c r="P124" s="67">
        <v>1</v>
      </c>
    </row>
    <row r="125" spans="1:17" ht="28.2" x14ac:dyDescent="0.3">
      <c r="A125" s="56" t="s">
        <v>167</v>
      </c>
      <c r="B125" s="62" t="s">
        <v>238</v>
      </c>
      <c r="C125" s="67">
        <v>3</v>
      </c>
      <c r="D125" s="67">
        <v>2</v>
      </c>
      <c r="E125" s="67" t="s">
        <v>51</v>
      </c>
      <c r="F125" s="67" t="s">
        <v>51</v>
      </c>
      <c r="G125" s="67">
        <v>2</v>
      </c>
      <c r="H125" s="67" t="s">
        <v>51</v>
      </c>
      <c r="I125" s="67" t="s">
        <v>51</v>
      </c>
      <c r="J125" s="67" t="s">
        <v>51</v>
      </c>
      <c r="K125" s="67" t="s">
        <v>51</v>
      </c>
      <c r="L125" s="67" t="s">
        <v>51</v>
      </c>
      <c r="M125" s="67">
        <v>2</v>
      </c>
      <c r="N125" s="67">
        <v>2</v>
      </c>
      <c r="O125" s="67" t="s">
        <v>51</v>
      </c>
      <c r="P125" s="67">
        <v>1</v>
      </c>
    </row>
    <row r="126" spans="1:17" ht="42" x14ac:dyDescent="0.3">
      <c r="A126" s="56" t="s">
        <v>169</v>
      </c>
      <c r="B126" s="62" t="s">
        <v>239</v>
      </c>
      <c r="C126" s="67">
        <v>3</v>
      </c>
      <c r="D126" s="67">
        <v>2</v>
      </c>
      <c r="E126" s="67" t="s">
        <v>51</v>
      </c>
      <c r="F126" s="67" t="s">
        <v>51</v>
      </c>
      <c r="G126" s="67">
        <v>2</v>
      </c>
      <c r="H126" s="67" t="s">
        <v>51</v>
      </c>
      <c r="I126" s="67" t="s">
        <v>51</v>
      </c>
      <c r="J126" s="67" t="s">
        <v>51</v>
      </c>
      <c r="K126" s="67" t="s">
        <v>51</v>
      </c>
      <c r="L126" s="67" t="s">
        <v>51</v>
      </c>
      <c r="M126" s="67">
        <v>2</v>
      </c>
      <c r="N126" s="67">
        <v>2</v>
      </c>
      <c r="O126" s="67" t="s">
        <v>51</v>
      </c>
      <c r="P126" s="67">
        <v>1</v>
      </c>
    </row>
    <row r="127" spans="1:17" ht="42" x14ac:dyDescent="0.3">
      <c r="A127" s="56" t="s">
        <v>171</v>
      </c>
      <c r="B127" s="62" t="s">
        <v>240</v>
      </c>
      <c r="C127" s="67">
        <v>3</v>
      </c>
      <c r="D127" s="67">
        <v>2</v>
      </c>
      <c r="E127" s="67" t="s">
        <v>51</v>
      </c>
      <c r="F127" s="67" t="s">
        <v>51</v>
      </c>
      <c r="G127" s="67">
        <v>2</v>
      </c>
      <c r="H127" s="67" t="s">
        <v>51</v>
      </c>
      <c r="I127" s="67" t="s">
        <v>51</v>
      </c>
      <c r="J127" s="67" t="s">
        <v>51</v>
      </c>
      <c r="K127" s="67" t="s">
        <v>51</v>
      </c>
      <c r="L127" s="67" t="s">
        <v>51</v>
      </c>
      <c r="M127" s="67">
        <v>2</v>
      </c>
      <c r="N127" s="67">
        <v>2</v>
      </c>
      <c r="O127" s="67" t="s">
        <v>51</v>
      </c>
      <c r="P127" s="67">
        <v>1</v>
      </c>
    </row>
    <row r="128" spans="1:17" x14ac:dyDescent="0.3">
      <c r="A128" s="56"/>
      <c r="B128" s="56"/>
      <c r="C128" s="67">
        <v>3</v>
      </c>
      <c r="D128" s="67">
        <v>2</v>
      </c>
      <c r="E128" s="67" t="e">
        <v>#DIV/0!</v>
      </c>
      <c r="F128" s="67" t="e">
        <v>#DIV/0!</v>
      </c>
      <c r="G128" s="67">
        <v>2</v>
      </c>
      <c r="H128" s="67" t="e">
        <v>#DIV/0!</v>
      </c>
      <c r="I128" s="67" t="e">
        <v>#DIV/0!</v>
      </c>
      <c r="J128" s="67" t="e">
        <v>#DIV/0!</v>
      </c>
      <c r="K128" s="67" t="e">
        <v>#DIV/0!</v>
      </c>
      <c r="L128" s="67" t="e">
        <v>#DIV/0!</v>
      </c>
      <c r="M128" s="67">
        <v>2</v>
      </c>
      <c r="N128" s="67">
        <v>2</v>
      </c>
      <c r="O128" s="67" t="e">
        <v>#DIV/0!</v>
      </c>
      <c r="P128" s="67">
        <v>1</v>
      </c>
    </row>
    <row r="129" spans="1:17" s="41" customFormat="1" x14ac:dyDescent="0.3">
      <c r="A129" s="63"/>
      <c r="B129" s="63"/>
      <c r="C129" s="66">
        <v>3</v>
      </c>
      <c r="D129" s="66">
        <v>2</v>
      </c>
      <c r="E129" s="66" t="s">
        <v>51</v>
      </c>
      <c r="F129" s="66" t="s">
        <v>51</v>
      </c>
      <c r="G129" s="66">
        <v>2</v>
      </c>
      <c r="H129" s="66" t="s">
        <v>51</v>
      </c>
      <c r="I129" s="66" t="s">
        <v>51</v>
      </c>
      <c r="J129" s="66" t="s">
        <v>51</v>
      </c>
      <c r="K129" s="66" t="s">
        <v>51</v>
      </c>
      <c r="L129" s="66" t="s">
        <v>51</v>
      </c>
      <c r="M129" s="66">
        <v>2</v>
      </c>
      <c r="N129" s="66">
        <v>2</v>
      </c>
      <c r="O129" s="66" t="s">
        <v>51</v>
      </c>
      <c r="P129" s="66">
        <v>1</v>
      </c>
      <c r="Q129" s="59"/>
    </row>
    <row r="130" spans="1:17" x14ac:dyDescent="0.3">
      <c r="A130" s="64"/>
      <c r="B130" s="64"/>
      <c r="C130" s="71"/>
      <c r="D130" s="71"/>
      <c r="E130" s="71"/>
      <c r="F130" s="71"/>
      <c r="G130" s="71"/>
      <c r="H130" s="71"/>
      <c r="I130" s="71"/>
      <c r="J130" s="71"/>
      <c r="K130" s="71"/>
      <c r="L130" s="71"/>
      <c r="M130" s="71"/>
      <c r="N130" s="71"/>
      <c r="O130" s="71"/>
      <c r="P130" s="71"/>
    </row>
    <row r="131" spans="1:17" s="41" customFormat="1" x14ac:dyDescent="0.3">
      <c r="A131" s="59"/>
      <c r="B131" s="59" t="s">
        <v>241</v>
      </c>
      <c r="C131" s="70"/>
      <c r="D131" s="70"/>
      <c r="E131" s="70"/>
      <c r="F131" s="70"/>
      <c r="G131" s="70"/>
      <c r="H131" s="70"/>
      <c r="I131" s="70"/>
      <c r="J131" s="70"/>
      <c r="K131" s="70"/>
      <c r="L131" s="70"/>
      <c r="M131" s="70"/>
      <c r="N131" s="70"/>
      <c r="O131" s="70"/>
      <c r="P131" s="70"/>
      <c r="Q131" s="59"/>
    </row>
    <row r="132" spans="1:17" s="41" customFormat="1" x14ac:dyDescent="0.3">
      <c r="A132" s="63" t="s">
        <v>145</v>
      </c>
      <c r="B132" s="63" t="s">
        <v>146</v>
      </c>
      <c r="C132" s="66" t="s">
        <v>147</v>
      </c>
      <c r="D132" s="66" t="s">
        <v>148</v>
      </c>
      <c r="E132" s="66" t="s">
        <v>149</v>
      </c>
      <c r="F132" s="66" t="s">
        <v>150</v>
      </c>
      <c r="G132" s="66" t="s">
        <v>151</v>
      </c>
      <c r="H132" s="66" t="s">
        <v>152</v>
      </c>
      <c r="I132" s="66" t="s">
        <v>153</v>
      </c>
      <c r="J132" s="66" t="s">
        <v>154</v>
      </c>
      <c r="K132" s="66" t="s">
        <v>155</v>
      </c>
      <c r="L132" s="66" t="s">
        <v>156</v>
      </c>
      <c r="M132" s="66" t="s">
        <v>157</v>
      </c>
      <c r="N132" s="66" t="s">
        <v>158</v>
      </c>
      <c r="O132" s="66" t="s">
        <v>159</v>
      </c>
      <c r="P132" s="66" t="s">
        <v>160</v>
      </c>
      <c r="Q132" s="59"/>
    </row>
    <row r="133" spans="1:17" ht="28.2" x14ac:dyDescent="0.3">
      <c r="A133" s="56" t="s">
        <v>161</v>
      </c>
      <c r="B133" s="62" t="s">
        <v>242</v>
      </c>
      <c r="C133" s="67">
        <v>1</v>
      </c>
      <c r="D133" s="67">
        <v>1</v>
      </c>
      <c r="E133" s="67" t="s">
        <v>51</v>
      </c>
      <c r="F133" s="67" t="s">
        <v>51</v>
      </c>
      <c r="G133" s="67" t="s">
        <v>51</v>
      </c>
      <c r="H133" s="67">
        <v>1</v>
      </c>
      <c r="I133" s="67">
        <v>1</v>
      </c>
      <c r="J133" s="67">
        <v>1</v>
      </c>
      <c r="K133" s="67" t="s">
        <v>51</v>
      </c>
      <c r="L133" s="67" t="s">
        <v>51</v>
      </c>
      <c r="M133" s="67" t="s">
        <v>51</v>
      </c>
      <c r="N133" s="67" t="s">
        <v>51</v>
      </c>
      <c r="O133" s="67" t="s">
        <v>51</v>
      </c>
      <c r="P133" s="67" t="s">
        <v>51</v>
      </c>
    </row>
    <row r="134" spans="1:17" ht="28.2" x14ac:dyDescent="0.3">
      <c r="A134" s="56" t="s">
        <v>163</v>
      </c>
      <c r="B134" s="62" t="s">
        <v>243</v>
      </c>
      <c r="C134" s="67">
        <v>1</v>
      </c>
      <c r="D134" s="67">
        <v>1</v>
      </c>
      <c r="E134" s="67" t="s">
        <v>51</v>
      </c>
      <c r="F134" s="67" t="s">
        <v>51</v>
      </c>
      <c r="G134" s="67" t="s">
        <v>51</v>
      </c>
      <c r="H134" s="67">
        <v>2</v>
      </c>
      <c r="I134" s="67">
        <v>1</v>
      </c>
      <c r="J134" s="67" t="s">
        <v>51</v>
      </c>
      <c r="K134" s="67" t="s">
        <v>51</v>
      </c>
      <c r="L134" s="67" t="s">
        <v>51</v>
      </c>
      <c r="M134" s="67" t="s">
        <v>51</v>
      </c>
      <c r="N134" s="67" t="s">
        <v>51</v>
      </c>
      <c r="O134" s="67" t="s">
        <v>51</v>
      </c>
      <c r="P134" s="67" t="s">
        <v>51</v>
      </c>
    </row>
    <row r="135" spans="1:17" x14ac:dyDescent="0.3">
      <c r="A135" s="56" t="s">
        <v>165</v>
      </c>
      <c r="B135" s="62" t="s">
        <v>244</v>
      </c>
      <c r="C135" s="67">
        <v>2</v>
      </c>
      <c r="D135" s="67">
        <v>1</v>
      </c>
      <c r="E135" s="67">
        <v>1</v>
      </c>
      <c r="F135" s="67" t="s">
        <v>51</v>
      </c>
      <c r="G135" s="67" t="s">
        <v>51</v>
      </c>
      <c r="H135" s="67">
        <v>1</v>
      </c>
      <c r="I135" s="67">
        <v>2</v>
      </c>
      <c r="J135" s="67" t="s">
        <v>51</v>
      </c>
      <c r="K135" s="67" t="s">
        <v>51</v>
      </c>
      <c r="L135" s="67" t="s">
        <v>51</v>
      </c>
      <c r="M135" s="67" t="s">
        <v>51</v>
      </c>
      <c r="N135" s="67" t="s">
        <v>51</v>
      </c>
      <c r="O135" s="67" t="s">
        <v>51</v>
      </c>
      <c r="P135" s="67" t="s">
        <v>51</v>
      </c>
    </row>
    <row r="136" spans="1:17" ht="42" x14ac:dyDescent="0.3">
      <c r="A136" s="56" t="s">
        <v>167</v>
      </c>
      <c r="B136" s="62" t="s">
        <v>245</v>
      </c>
      <c r="C136" s="67">
        <v>2</v>
      </c>
      <c r="D136" s="67" t="s">
        <v>51</v>
      </c>
      <c r="E136" s="67" t="s">
        <v>51</v>
      </c>
      <c r="F136" s="67" t="s">
        <v>51</v>
      </c>
      <c r="G136" s="67" t="s">
        <v>51</v>
      </c>
      <c r="H136" s="67">
        <v>1</v>
      </c>
      <c r="I136" s="67">
        <v>1</v>
      </c>
      <c r="J136" s="67">
        <v>1</v>
      </c>
      <c r="K136" s="67" t="s">
        <v>51</v>
      </c>
      <c r="L136" s="67" t="s">
        <v>51</v>
      </c>
      <c r="M136" s="67" t="s">
        <v>51</v>
      </c>
      <c r="N136" s="67" t="s">
        <v>51</v>
      </c>
      <c r="O136" s="67" t="s">
        <v>51</v>
      </c>
      <c r="P136" s="67" t="s">
        <v>51</v>
      </c>
    </row>
    <row r="137" spans="1:17" ht="28.2" x14ac:dyDescent="0.3">
      <c r="A137" s="56" t="s">
        <v>169</v>
      </c>
      <c r="B137" s="62" t="s">
        <v>246</v>
      </c>
      <c r="C137" s="67">
        <v>2</v>
      </c>
      <c r="D137" s="67">
        <v>1</v>
      </c>
      <c r="E137" s="67" t="s">
        <v>51</v>
      </c>
      <c r="F137" s="67" t="s">
        <v>51</v>
      </c>
      <c r="G137" s="67" t="s">
        <v>51</v>
      </c>
      <c r="H137" s="67">
        <v>2</v>
      </c>
      <c r="I137" s="67">
        <v>1</v>
      </c>
      <c r="J137" s="67" t="s">
        <v>51</v>
      </c>
      <c r="K137" s="67" t="s">
        <v>51</v>
      </c>
      <c r="L137" s="67" t="s">
        <v>51</v>
      </c>
      <c r="M137" s="67" t="s">
        <v>51</v>
      </c>
      <c r="N137" s="67" t="s">
        <v>51</v>
      </c>
      <c r="O137" s="67" t="s">
        <v>51</v>
      </c>
      <c r="P137" s="67" t="s">
        <v>51</v>
      </c>
    </row>
    <row r="138" spans="1:17" ht="28.2" x14ac:dyDescent="0.3">
      <c r="A138" s="56" t="s">
        <v>171</v>
      </c>
      <c r="B138" s="62" t="s">
        <v>247</v>
      </c>
      <c r="C138" s="67">
        <v>1</v>
      </c>
      <c r="D138" s="67">
        <v>1</v>
      </c>
      <c r="E138" s="67">
        <v>1</v>
      </c>
      <c r="F138" s="67" t="s">
        <v>51</v>
      </c>
      <c r="G138" s="67" t="s">
        <v>51</v>
      </c>
      <c r="H138" s="67">
        <v>1</v>
      </c>
      <c r="I138" s="67">
        <v>2</v>
      </c>
      <c r="J138" s="67">
        <v>1</v>
      </c>
      <c r="K138" s="67" t="s">
        <v>51</v>
      </c>
      <c r="L138" s="67" t="s">
        <v>51</v>
      </c>
      <c r="M138" s="67" t="s">
        <v>51</v>
      </c>
      <c r="N138" s="67" t="s">
        <v>51</v>
      </c>
      <c r="O138" s="67" t="s">
        <v>51</v>
      </c>
      <c r="P138" s="67" t="s">
        <v>51</v>
      </c>
    </row>
    <row r="139" spans="1:17" x14ac:dyDescent="0.3">
      <c r="A139" s="56"/>
      <c r="B139" s="56"/>
      <c r="C139" s="67">
        <v>1.5</v>
      </c>
      <c r="D139" s="67">
        <v>1</v>
      </c>
      <c r="E139" s="67">
        <v>1</v>
      </c>
      <c r="F139" s="67" t="e">
        <v>#DIV/0!</v>
      </c>
      <c r="G139" s="67" t="e">
        <v>#DIV/0!</v>
      </c>
      <c r="H139" s="67">
        <v>1.33</v>
      </c>
      <c r="I139" s="67">
        <v>1.33</v>
      </c>
      <c r="J139" s="67">
        <v>1</v>
      </c>
      <c r="K139" s="67" t="e">
        <v>#DIV/0!</v>
      </c>
      <c r="L139" s="67" t="e">
        <v>#DIV/0!</v>
      </c>
      <c r="M139" s="67" t="e">
        <v>#DIV/0!</v>
      </c>
      <c r="N139" s="67" t="e">
        <v>#DIV/0!</v>
      </c>
      <c r="O139" s="67" t="e">
        <v>#DIV/0!</v>
      </c>
      <c r="P139" s="67" t="e">
        <v>#DIV/0!</v>
      </c>
    </row>
    <row r="140" spans="1:17" s="41" customFormat="1" x14ac:dyDescent="0.3">
      <c r="A140" s="63"/>
      <c r="B140" s="63"/>
      <c r="C140" s="66">
        <v>1.5</v>
      </c>
      <c r="D140" s="66">
        <v>1</v>
      </c>
      <c r="E140" s="66">
        <v>1</v>
      </c>
      <c r="F140" s="66" t="s">
        <v>51</v>
      </c>
      <c r="G140" s="66" t="s">
        <v>51</v>
      </c>
      <c r="H140" s="66">
        <v>1.33</v>
      </c>
      <c r="I140" s="66">
        <v>1.33</v>
      </c>
      <c r="J140" s="66">
        <v>1</v>
      </c>
      <c r="K140" s="66" t="s">
        <v>51</v>
      </c>
      <c r="L140" s="66" t="s">
        <v>51</v>
      </c>
      <c r="M140" s="66" t="s">
        <v>51</v>
      </c>
      <c r="N140" s="66" t="s">
        <v>51</v>
      </c>
      <c r="O140" s="66" t="s">
        <v>51</v>
      </c>
      <c r="P140" s="66" t="s">
        <v>51</v>
      </c>
      <c r="Q140" s="59"/>
    </row>
    <row r="142" spans="1:17" s="41" customFormat="1" x14ac:dyDescent="0.3">
      <c r="A142" s="59"/>
      <c r="B142" s="59" t="s">
        <v>248</v>
      </c>
      <c r="C142" s="70"/>
      <c r="D142" s="70"/>
      <c r="E142" s="70"/>
      <c r="F142" s="70"/>
      <c r="G142" s="70"/>
      <c r="H142" s="70"/>
      <c r="I142" s="70"/>
      <c r="J142" s="70"/>
      <c r="K142" s="70"/>
      <c r="L142" s="70"/>
      <c r="M142" s="70"/>
      <c r="N142" s="70"/>
      <c r="O142" s="70"/>
      <c r="P142" s="70"/>
      <c r="Q142" s="59"/>
    </row>
    <row r="143" spans="1:17" s="41" customFormat="1" x14ac:dyDescent="0.3">
      <c r="A143" s="63" t="s">
        <v>145</v>
      </c>
      <c r="B143" s="63" t="s">
        <v>146</v>
      </c>
      <c r="C143" s="66" t="s">
        <v>147</v>
      </c>
      <c r="D143" s="66" t="s">
        <v>148</v>
      </c>
      <c r="E143" s="66" t="s">
        <v>149</v>
      </c>
      <c r="F143" s="66" t="s">
        <v>150</v>
      </c>
      <c r="G143" s="66" t="s">
        <v>151</v>
      </c>
      <c r="H143" s="66" t="s">
        <v>152</v>
      </c>
      <c r="I143" s="66" t="s">
        <v>153</v>
      </c>
      <c r="J143" s="66" t="s">
        <v>154</v>
      </c>
      <c r="K143" s="66" t="s">
        <v>155</v>
      </c>
      <c r="L143" s="66" t="s">
        <v>156</v>
      </c>
      <c r="M143" s="66" t="s">
        <v>157</v>
      </c>
      <c r="N143" s="66" t="s">
        <v>158</v>
      </c>
      <c r="O143" s="66" t="s">
        <v>159</v>
      </c>
      <c r="P143" s="66" t="s">
        <v>160</v>
      </c>
      <c r="Q143" s="59"/>
    </row>
    <row r="144" spans="1:17" ht="28.2" x14ac:dyDescent="0.3">
      <c r="A144" s="56" t="s">
        <v>161</v>
      </c>
      <c r="B144" s="62" t="s">
        <v>249</v>
      </c>
      <c r="C144" s="67">
        <v>3</v>
      </c>
      <c r="D144" s="67">
        <v>2</v>
      </c>
      <c r="E144" s="67">
        <v>1</v>
      </c>
      <c r="F144" s="67" t="s">
        <v>51</v>
      </c>
      <c r="G144" s="67" t="s">
        <v>51</v>
      </c>
      <c r="H144" s="67" t="s">
        <v>51</v>
      </c>
      <c r="I144" s="67" t="s">
        <v>51</v>
      </c>
      <c r="J144" s="67" t="s">
        <v>51</v>
      </c>
      <c r="K144" s="67" t="s">
        <v>51</v>
      </c>
      <c r="L144" s="67" t="s">
        <v>51</v>
      </c>
      <c r="M144" s="67" t="s">
        <v>51</v>
      </c>
      <c r="N144" s="67" t="s">
        <v>51</v>
      </c>
      <c r="O144" s="67" t="s">
        <v>51</v>
      </c>
      <c r="P144" s="67" t="s">
        <v>51</v>
      </c>
    </row>
    <row r="145" spans="1:17" ht="42" x14ac:dyDescent="0.3">
      <c r="A145" s="56" t="s">
        <v>163</v>
      </c>
      <c r="B145" s="62" t="s">
        <v>250</v>
      </c>
      <c r="C145" s="67">
        <v>3</v>
      </c>
      <c r="D145" s="67">
        <v>2</v>
      </c>
      <c r="E145" s="67">
        <v>1</v>
      </c>
      <c r="F145" s="67" t="s">
        <v>51</v>
      </c>
      <c r="G145" s="67" t="s">
        <v>51</v>
      </c>
      <c r="H145" s="67" t="s">
        <v>51</v>
      </c>
      <c r="I145" s="67" t="s">
        <v>51</v>
      </c>
      <c r="J145" s="67" t="s">
        <v>51</v>
      </c>
      <c r="K145" s="67" t="s">
        <v>51</v>
      </c>
      <c r="L145" s="67" t="s">
        <v>51</v>
      </c>
      <c r="M145" s="67" t="s">
        <v>51</v>
      </c>
      <c r="N145" s="67" t="s">
        <v>51</v>
      </c>
      <c r="O145" s="67" t="s">
        <v>51</v>
      </c>
      <c r="P145" s="67" t="s">
        <v>51</v>
      </c>
    </row>
    <row r="146" spans="1:17" ht="28.2" x14ac:dyDescent="0.3">
      <c r="A146" s="56" t="s">
        <v>165</v>
      </c>
      <c r="B146" s="62" t="s">
        <v>251</v>
      </c>
      <c r="C146" s="67">
        <v>3</v>
      </c>
      <c r="D146" s="67">
        <v>2</v>
      </c>
      <c r="E146" s="67">
        <v>1</v>
      </c>
      <c r="F146" s="67" t="s">
        <v>51</v>
      </c>
      <c r="G146" s="67" t="s">
        <v>51</v>
      </c>
      <c r="H146" s="67" t="s">
        <v>51</v>
      </c>
      <c r="I146" s="67" t="s">
        <v>51</v>
      </c>
      <c r="J146" s="67" t="s">
        <v>51</v>
      </c>
      <c r="K146" s="67" t="s">
        <v>51</v>
      </c>
      <c r="L146" s="67" t="s">
        <v>51</v>
      </c>
      <c r="M146" s="67" t="s">
        <v>51</v>
      </c>
      <c r="N146" s="67" t="s">
        <v>51</v>
      </c>
      <c r="O146" s="67" t="s">
        <v>51</v>
      </c>
      <c r="P146" s="67" t="s">
        <v>51</v>
      </c>
    </row>
    <row r="147" spans="1:17" ht="28.2" x14ac:dyDescent="0.3">
      <c r="A147" s="56" t="s">
        <v>167</v>
      </c>
      <c r="B147" s="62" t="s">
        <v>252</v>
      </c>
      <c r="C147" s="67">
        <v>3</v>
      </c>
      <c r="D147" s="67">
        <v>2</v>
      </c>
      <c r="E147" s="67">
        <v>1</v>
      </c>
      <c r="F147" s="67" t="s">
        <v>51</v>
      </c>
      <c r="G147" s="67" t="s">
        <v>51</v>
      </c>
      <c r="H147" s="67" t="s">
        <v>51</v>
      </c>
      <c r="I147" s="67" t="s">
        <v>51</v>
      </c>
      <c r="J147" s="67" t="s">
        <v>51</v>
      </c>
      <c r="K147" s="67" t="s">
        <v>51</v>
      </c>
      <c r="L147" s="67" t="s">
        <v>51</v>
      </c>
      <c r="M147" s="67" t="s">
        <v>51</v>
      </c>
      <c r="N147" s="67" t="s">
        <v>51</v>
      </c>
      <c r="O147" s="67" t="s">
        <v>51</v>
      </c>
      <c r="P147" s="67" t="s">
        <v>51</v>
      </c>
    </row>
    <row r="148" spans="1:17" ht="42" x14ac:dyDescent="0.3">
      <c r="A148" s="56" t="s">
        <v>169</v>
      </c>
      <c r="B148" s="62" t="s">
        <v>253</v>
      </c>
      <c r="C148" s="67">
        <v>3</v>
      </c>
      <c r="D148" s="67">
        <v>2</v>
      </c>
      <c r="E148" s="67">
        <v>1</v>
      </c>
      <c r="F148" s="67" t="s">
        <v>51</v>
      </c>
      <c r="G148" s="67" t="s">
        <v>51</v>
      </c>
      <c r="H148" s="67" t="s">
        <v>51</v>
      </c>
      <c r="I148" s="67" t="s">
        <v>51</v>
      </c>
      <c r="J148" s="67" t="s">
        <v>51</v>
      </c>
      <c r="K148" s="67" t="s">
        <v>51</v>
      </c>
      <c r="L148" s="67" t="s">
        <v>51</v>
      </c>
      <c r="M148" s="67" t="s">
        <v>51</v>
      </c>
      <c r="N148" s="67" t="s">
        <v>51</v>
      </c>
      <c r="O148" s="67" t="s">
        <v>51</v>
      </c>
      <c r="P148" s="67" t="s">
        <v>51</v>
      </c>
    </row>
    <row r="149" spans="1:17" ht="28.2" x14ac:dyDescent="0.3">
      <c r="A149" s="56" t="s">
        <v>171</v>
      </c>
      <c r="B149" s="62" t="s">
        <v>254</v>
      </c>
      <c r="C149" s="67">
        <v>3</v>
      </c>
      <c r="D149" s="67">
        <v>2</v>
      </c>
      <c r="E149" s="67">
        <v>1</v>
      </c>
      <c r="F149" s="67" t="s">
        <v>51</v>
      </c>
      <c r="G149" s="67" t="s">
        <v>51</v>
      </c>
      <c r="H149" s="67" t="s">
        <v>51</v>
      </c>
      <c r="I149" s="67" t="s">
        <v>51</v>
      </c>
      <c r="J149" s="67" t="s">
        <v>51</v>
      </c>
      <c r="K149" s="67" t="s">
        <v>51</v>
      </c>
      <c r="L149" s="67" t="s">
        <v>51</v>
      </c>
      <c r="M149" s="67" t="s">
        <v>51</v>
      </c>
      <c r="N149" s="67" t="s">
        <v>51</v>
      </c>
      <c r="O149" s="67" t="s">
        <v>51</v>
      </c>
      <c r="P149" s="67" t="s">
        <v>51</v>
      </c>
    </row>
    <row r="150" spans="1:17" x14ac:dyDescent="0.3">
      <c r="A150" s="56"/>
      <c r="B150" s="56"/>
      <c r="C150" s="67">
        <v>3</v>
      </c>
      <c r="D150" s="67">
        <v>2</v>
      </c>
      <c r="E150" s="67">
        <v>1</v>
      </c>
      <c r="F150" s="67" t="e">
        <v>#DIV/0!</v>
      </c>
      <c r="G150" s="67" t="e">
        <v>#DIV/0!</v>
      </c>
      <c r="H150" s="67" t="e">
        <v>#DIV/0!</v>
      </c>
      <c r="I150" s="67" t="e">
        <v>#DIV/0!</v>
      </c>
      <c r="J150" s="67" t="e">
        <v>#DIV/0!</v>
      </c>
      <c r="K150" s="67" t="e">
        <v>#DIV/0!</v>
      </c>
      <c r="L150" s="67" t="e">
        <v>#DIV/0!</v>
      </c>
      <c r="M150" s="67" t="e">
        <v>#DIV/0!</v>
      </c>
      <c r="N150" s="67" t="e">
        <v>#DIV/0!</v>
      </c>
      <c r="O150" s="67" t="e">
        <v>#DIV/0!</v>
      </c>
      <c r="P150" s="67" t="e">
        <v>#DIV/0!</v>
      </c>
    </row>
    <row r="151" spans="1:17" s="41" customFormat="1" x14ac:dyDescent="0.3">
      <c r="A151" s="63"/>
      <c r="B151" s="63"/>
      <c r="C151" s="66">
        <v>3</v>
      </c>
      <c r="D151" s="66">
        <v>2</v>
      </c>
      <c r="E151" s="66">
        <v>1</v>
      </c>
      <c r="F151" s="66" t="s">
        <v>51</v>
      </c>
      <c r="G151" s="66" t="s">
        <v>51</v>
      </c>
      <c r="H151" s="66" t="s">
        <v>51</v>
      </c>
      <c r="I151" s="66" t="s">
        <v>51</v>
      </c>
      <c r="J151" s="66" t="s">
        <v>51</v>
      </c>
      <c r="K151" s="66" t="s">
        <v>51</v>
      </c>
      <c r="L151" s="66" t="s">
        <v>51</v>
      </c>
      <c r="M151" s="66" t="s">
        <v>51</v>
      </c>
      <c r="N151" s="66" t="s">
        <v>51</v>
      </c>
      <c r="O151" s="66" t="s">
        <v>51</v>
      </c>
      <c r="P151" s="66" t="s">
        <v>51</v>
      </c>
      <c r="Q151" s="59"/>
    </row>
    <row r="154" spans="1:17" s="41" customFormat="1" x14ac:dyDescent="0.3">
      <c r="A154" s="59"/>
      <c r="B154" s="59" t="s">
        <v>255</v>
      </c>
      <c r="C154" s="70"/>
      <c r="D154" s="70"/>
      <c r="E154" s="70"/>
      <c r="F154" s="70"/>
      <c r="G154" s="70"/>
      <c r="H154" s="70"/>
      <c r="I154" s="70"/>
      <c r="J154" s="70"/>
      <c r="K154" s="70"/>
      <c r="L154" s="70"/>
      <c r="M154" s="70"/>
      <c r="N154" s="70"/>
      <c r="O154" s="70"/>
      <c r="P154" s="70"/>
      <c r="Q154" s="59"/>
    </row>
    <row r="155" spans="1:17" s="41" customFormat="1" x14ac:dyDescent="0.3">
      <c r="A155" s="63" t="s">
        <v>145</v>
      </c>
      <c r="B155" s="63" t="s">
        <v>146</v>
      </c>
      <c r="C155" s="66" t="s">
        <v>147</v>
      </c>
      <c r="D155" s="66" t="s">
        <v>148</v>
      </c>
      <c r="E155" s="66" t="s">
        <v>149</v>
      </c>
      <c r="F155" s="66" t="s">
        <v>150</v>
      </c>
      <c r="G155" s="66" t="s">
        <v>151</v>
      </c>
      <c r="H155" s="66" t="s">
        <v>152</v>
      </c>
      <c r="I155" s="66" t="s">
        <v>153</v>
      </c>
      <c r="J155" s="66" t="s">
        <v>154</v>
      </c>
      <c r="K155" s="66" t="s">
        <v>155</v>
      </c>
      <c r="L155" s="66" t="s">
        <v>156</v>
      </c>
      <c r="M155" s="66" t="s">
        <v>157</v>
      </c>
      <c r="N155" s="66" t="s">
        <v>158</v>
      </c>
      <c r="O155" s="66" t="s">
        <v>159</v>
      </c>
      <c r="P155" s="66" t="s">
        <v>160</v>
      </c>
      <c r="Q155" s="59"/>
    </row>
    <row r="156" spans="1:17" ht="28.2" x14ac:dyDescent="0.3">
      <c r="A156" s="56" t="s">
        <v>161</v>
      </c>
      <c r="B156" s="62" t="s">
        <v>256</v>
      </c>
      <c r="C156" s="67">
        <v>1</v>
      </c>
      <c r="D156" s="67">
        <v>1</v>
      </c>
      <c r="E156" s="67">
        <v>1</v>
      </c>
      <c r="F156" s="67" t="s">
        <v>51</v>
      </c>
      <c r="G156" s="67" t="s">
        <v>51</v>
      </c>
      <c r="H156" s="67" t="s">
        <v>51</v>
      </c>
      <c r="I156" s="67" t="s">
        <v>51</v>
      </c>
      <c r="J156" s="67" t="s">
        <v>51</v>
      </c>
      <c r="K156" s="67" t="s">
        <v>51</v>
      </c>
      <c r="L156" s="67" t="s">
        <v>51</v>
      </c>
      <c r="M156" s="67" t="s">
        <v>51</v>
      </c>
      <c r="N156" s="67" t="s">
        <v>51</v>
      </c>
      <c r="O156" s="67" t="s">
        <v>51</v>
      </c>
      <c r="P156" s="67" t="s">
        <v>51</v>
      </c>
    </row>
    <row r="157" spans="1:17" ht="28.2" x14ac:dyDescent="0.3">
      <c r="A157" s="56" t="s">
        <v>163</v>
      </c>
      <c r="B157" s="62" t="s">
        <v>257</v>
      </c>
      <c r="C157" s="67">
        <v>2</v>
      </c>
      <c r="D157" s="67">
        <v>1</v>
      </c>
      <c r="E157" s="67">
        <v>1</v>
      </c>
      <c r="F157" s="67" t="s">
        <v>51</v>
      </c>
      <c r="G157" s="67" t="s">
        <v>51</v>
      </c>
      <c r="H157" s="67" t="s">
        <v>51</v>
      </c>
      <c r="I157" s="67" t="s">
        <v>51</v>
      </c>
      <c r="J157" s="67" t="s">
        <v>51</v>
      </c>
      <c r="K157" s="67" t="s">
        <v>51</v>
      </c>
      <c r="L157" s="67" t="s">
        <v>51</v>
      </c>
      <c r="M157" s="67" t="s">
        <v>51</v>
      </c>
      <c r="N157" s="67" t="s">
        <v>51</v>
      </c>
      <c r="O157" s="67" t="s">
        <v>51</v>
      </c>
      <c r="P157" s="67" t="s">
        <v>51</v>
      </c>
    </row>
    <row r="158" spans="1:17" ht="28.2" x14ac:dyDescent="0.3">
      <c r="A158" s="56" t="s">
        <v>165</v>
      </c>
      <c r="B158" s="62" t="s">
        <v>258</v>
      </c>
      <c r="C158" s="67">
        <v>2</v>
      </c>
      <c r="D158" s="67">
        <v>2</v>
      </c>
      <c r="E158" s="67">
        <v>1</v>
      </c>
      <c r="F158" s="67" t="s">
        <v>51</v>
      </c>
      <c r="G158" s="67" t="s">
        <v>51</v>
      </c>
      <c r="H158" s="67" t="s">
        <v>51</v>
      </c>
      <c r="I158" s="67" t="s">
        <v>51</v>
      </c>
      <c r="J158" s="67" t="s">
        <v>51</v>
      </c>
      <c r="K158" s="67" t="s">
        <v>51</v>
      </c>
      <c r="L158" s="67" t="s">
        <v>51</v>
      </c>
      <c r="M158" s="67" t="s">
        <v>51</v>
      </c>
      <c r="N158" s="67">
        <v>2</v>
      </c>
      <c r="O158" s="67" t="s">
        <v>51</v>
      </c>
      <c r="P158" s="67">
        <v>2</v>
      </c>
    </row>
    <row r="159" spans="1:17" x14ac:dyDescent="0.3">
      <c r="A159" s="56" t="s">
        <v>167</v>
      </c>
      <c r="B159" s="62" t="s">
        <v>259</v>
      </c>
      <c r="C159" s="67">
        <v>1</v>
      </c>
      <c r="D159" s="67">
        <v>2</v>
      </c>
      <c r="E159" s="67">
        <v>1</v>
      </c>
      <c r="F159" s="67" t="s">
        <v>51</v>
      </c>
      <c r="G159" s="67" t="s">
        <v>51</v>
      </c>
      <c r="H159" s="67" t="s">
        <v>51</v>
      </c>
      <c r="I159" s="67" t="s">
        <v>51</v>
      </c>
      <c r="J159" s="67" t="s">
        <v>51</v>
      </c>
      <c r="K159" s="67" t="s">
        <v>51</v>
      </c>
      <c r="L159" s="67" t="s">
        <v>51</v>
      </c>
      <c r="M159" s="67" t="s">
        <v>51</v>
      </c>
      <c r="N159" s="67">
        <v>2</v>
      </c>
      <c r="O159" s="67" t="s">
        <v>51</v>
      </c>
      <c r="P159" s="67">
        <v>2</v>
      </c>
    </row>
    <row r="160" spans="1:17" ht="28.2" x14ac:dyDescent="0.3">
      <c r="A160" s="56" t="s">
        <v>169</v>
      </c>
      <c r="B160" s="62" t="s">
        <v>260</v>
      </c>
      <c r="C160" s="67">
        <v>1</v>
      </c>
      <c r="D160" s="67">
        <v>2</v>
      </c>
      <c r="E160" s="67">
        <v>1</v>
      </c>
      <c r="F160" s="67" t="s">
        <v>51</v>
      </c>
      <c r="G160" s="67" t="s">
        <v>51</v>
      </c>
      <c r="H160" s="67" t="s">
        <v>51</v>
      </c>
      <c r="I160" s="67" t="s">
        <v>51</v>
      </c>
      <c r="J160" s="67" t="s">
        <v>51</v>
      </c>
      <c r="K160" s="67" t="s">
        <v>51</v>
      </c>
      <c r="L160" s="67" t="s">
        <v>51</v>
      </c>
      <c r="M160" s="67" t="s">
        <v>51</v>
      </c>
      <c r="N160" s="67">
        <v>1</v>
      </c>
      <c r="O160" s="67" t="s">
        <v>51</v>
      </c>
      <c r="P160" s="67">
        <v>1</v>
      </c>
    </row>
    <row r="161" spans="1:17" x14ac:dyDescent="0.3">
      <c r="A161" s="56" t="s">
        <v>171</v>
      </c>
      <c r="B161" s="62" t="s">
        <v>261</v>
      </c>
      <c r="C161" s="67" t="s">
        <v>51</v>
      </c>
      <c r="D161" s="67">
        <v>2</v>
      </c>
      <c r="E161" s="67">
        <v>1</v>
      </c>
      <c r="F161" s="67" t="s">
        <v>51</v>
      </c>
      <c r="G161" s="67" t="s">
        <v>51</v>
      </c>
      <c r="H161" s="67" t="s">
        <v>51</v>
      </c>
      <c r="I161" s="67" t="s">
        <v>51</v>
      </c>
      <c r="J161" s="67" t="s">
        <v>51</v>
      </c>
      <c r="K161" s="67" t="s">
        <v>51</v>
      </c>
      <c r="L161" s="67" t="s">
        <v>51</v>
      </c>
      <c r="M161" s="67" t="s">
        <v>51</v>
      </c>
      <c r="N161" s="67">
        <v>1</v>
      </c>
      <c r="O161" s="67" t="s">
        <v>51</v>
      </c>
      <c r="P161" s="67">
        <v>1</v>
      </c>
    </row>
    <row r="162" spans="1:17" x14ac:dyDescent="0.3">
      <c r="A162" s="56"/>
      <c r="B162" s="56"/>
      <c r="C162" s="67">
        <v>1.4</v>
      </c>
      <c r="D162" s="67">
        <v>1.67</v>
      </c>
      <c r="E162" s="67">
        <v>1</v>
      </c>
      <c r="F162" s="67" t="e">
        <v>#DIV/0!</v>
      </c>
      <c r="G162" s="67" t="e">
        <v>#DIV/0!</v>
      </c>
      <c r="H162" s="67" t="e">
        <v>#DIV/0!</v>
      </c>
      <c r="I162" s="67" t="e">
        <v>#DIV/0!</v>
      </c>
      <c r="J162" s="67" t="e">
        <v>#DIV/0!</v>
      </c>
      <c r="K162" s="67" t="e">
        <v>#DIV/0!</v>
      </c>
      <c r="L162" s="67" t="e">
        <v>#DIV/0!</v>
      </c>
      <c r="M162" s="67" t="e">
        <v>#DIV/0!</v>
      </c>
      <c r="N162" s="67">
        <v>1.5</v>
      </c>
      <c r="O162" s="67" t="e">
        <v>#DIV/0!</v>
      </c>
      <c r="P162" s="67">
        <v>1.5</v>
      </c>
    </row>
    <row r="163" spans="1:17" s="41" customFormat="1" x14ac:dyDescent="0.3">
      <c r="A163" s="63"/>
      <c r="B163" s="63"/>
      <c r="C163" s="66">
        <v>1.4</v>
      </c>
      <c r="D163" s="66">
        <v>1.67</v>
      </c>
      <c r="E163" s="66">
        <v>1</v>
      </c>
      <c r="F163" s="66" t="s">
        <v>51</v>
      </c>
      <c r="G163" s="66" t="s">
        <v>51</v>
      </c>
      <c r="H163" s="66" t="s">
        <v>51</v>
      </c>
      <c r="I163" s="66" t="s">
        <v>51</v>
      </c>
      <c r="J163" s="66" t="s">
        <v>51</v>
      </c>
      <c r="K163" s="66" t="s">
        <v>51</v>
      </c>
      <c r="L163" s="66" t="s">
        <v>51</v>
      </c>
      <c r="M163" s="66" t="s">
        <v>51</v>
      </c>
      <c r="N163" s="66">
        <v>1.5</v>
      </c>
      <c r="O163" s="66" t="s">
        <v>51</v>
      </c>
      <c r="P163" s="66">
        <v>1.5</v>
      </c>
      <c r="Q163" s="59"/>
    </row>
    <row r="166" spans="1:17" s="41" customFormat="1" x14ac:dyDescent="0.3">
      <c r="A166" s="59"/>
      <c r="B166" s="59" t="s">
        <v>262</v>
      </c>
      <c r="C166" s="70"/>
      <c r="D166" s="70"/>
      <c r="E166" s="70"/>
      <c r="F166" s="70"/>
      <c r="G166" s="70"/>
      <c r="H166" s="70"/>
      <c r="I166" s="70"/>
      <c r="J166" s="70"/>
      <c r="K166" s="70"/>
      <c r="L166" s="70"/>
      <c r="M166" s="70"/>
      <c r="N166" s="70"/>
      <c r="O166" s="70"/>
      <c r="P166" s="70"/>
      <c r="Q166" s="59"/>
    </row>
    <row r="167" spans="1:17" s="41" customFormat="1" x14ac:dyDescent="0.3">
      <c r="A167" s="63" t="s">
        <v>145</v>
      </c>
      <c r="B167" s="63" t="s">
        <v>146</v>
      </c>
      <c r="C167" s="66" t="s">
        <v>147</v>
      </c>
      <c r="D167" s="66" t="s">
        <v>148</v>
      </c>
      <c r="E167" s="66" t="s">
        <v>149</v>
      </c>
      <c r="F167" s="66" t="s">
        <v>150</v>
      </c>
      <c r="G167" s="66" t="s">
        <v>151</v>
      </c>
      <c r="H167" s="66" t="s">
        <v>152</v>
      </c>
      <c r="I167" s="66" t="s">
        <v>153</v>
      </c>
      <c r="J167" s="66" t="s">
        <v>154</v>
      </c>
      <c r="K167" s="66" t="s">
        <v>155</v>
      </c>
      <c r="L167" s="66" t="s">
        <v>156</v>
      </c>
      <c r="M167" s="66" t="s">
        <v>157</v>
      </c>
      <c r="N167" s="66" t="s">
        <v>158</v>
      </c>
      <c r="O167" s="66" t="s">
        <v>159</v>
      </c>
      <c r="P167" s="66" t="s">
        <v>160</v>
      </c>
      <c r="Q167" s="59"/>
    </row>
    <row r="168" spans="1:17" ht="28.2" x14ac:dyDescent="0.3">
      <c r="A168" s="56" t="s">
        <v>161</v>
      </c>
      <c r="B168" s="62" t="s">
        <v>263</v>
      </c>
      <c r="C168" s="67">
        <v>3</v>
      </c>
      <c r="D168" s="67">
        <v>2</v>
      </c>
      <c r="E168" s="67">
        <v>2</v>
      </c>
      <c r="F168" s="67" t="s">
        <v>51</v>
      </c>
      <c r="G168" s="67" t="s">
        <v>51</v>
      </c>
      <c r="H168" s="67" t="s">
        <v>51</v>
      </c>
      <c r="I168" s="67" t="s">
        <v>51</v>
      </c>
      <c r="J168" s="67" t="s">
        <v>51</v>
      </c>
      <c r="K168" s="67" t="s">
        <v>51</v>
      </c>
      <c r="L168" s="67" t="s">
        <v>51</v>
      </c>
      <c r="M168" s="67" t="s">
        <v>51</v>
      </c>
      <c r="N168" s="67">
        <v>2</v>
      </c>
      <c r="O168" s="67">
        <v>1</v>
      </c>
      <c r="P168" s="67">
        <v>2</v>
      </c>
    </row>
    <row r="169" spans="1:17" ht="28.2" x14ac:dyDescent="0.3">
      <c r="A169" s="56" t="s">
        <v>163</v>
      </c>
      <c r="B169" s="62" t="s">
        <v>264</v>
      </c>
      <c r="C169" s="67">
        <v>3</v>
      </c>
      <c r="D169" s="67">
        <v>1</v>
      </c>
      <c r="E169" s="67">
        <v>1</v>
      </c>
      <c r="F169" s="67" t="s">
        <v>51</v>
      </c>
      <c r="G169" s="67" t="s">
        <v>51</v>
      </c>
      <c r="H169" s="67" t="s">
        <v>51</v>
      </c>
      <c r="I169" s="67" t="s">
        <v>51</v>
      </c>
      <c r="J169" s="67" t="s">
        <v>51</v>
      </c>
      <c r="K169" s="67" t="s">
        <v>51</v>
      </c>
      <c r="L169" s="67" t="s">
        <v>51</v>
      </c>
      <c r="M169" s="67" t="s">
        <v>51</v>
      </c>
      <c r="N169" s="67">
        <v>2</v>
      </c>
      <c r="O169" s="67">
        <v>1</v>
      </c>
      <c r="P169" s="67">
        <v>2</v>
      </c>
    </row>
    <row r="170" spans="1:17" ht="42" x14ac:dyDescent="0.3">
      <c r="A170" s="56" t="s">
        <v>165</v>
      </c>
      <c r="B170" s="62" t="s">
        <v>265</v>
      </c>
      <c r="C170" s="67">
        <v>3</v>
      </c>
      <c r="D170" s="67">
        <v>1</v>
      </c>
      <c r="E170" s="67">
        <v>1</v>
      </c>
      <c r="F170" s="67" t="s">
        <v>51</v>
      </c>
      <c r="G170" s="67" t="s">
        <v>51</v>
      </c>
      <c r="H170" s="67" t="s">
        <v>51</v>
      </c>
      <c r="I170" s="67" t="s">
        <v>51</v>
      </c>
      <c r="J170" s="67" t="s">
        <v>51</v>
      </c>
      <c r="K170" s="67" t="s">
        <v>51</v>
      </c>
      <c r="L170" s="67" t="s">
        <v>51</v>
      </c>
      <c r="M170" s="67" t="s">
        <v>51</v>
      </c>
      <c r="N170" s="67">
        <v>2</v>
      </c>
      <c r="O170" s="67">
        <v>1</v>
      </c>
      <c r="P170" s="67">
        <v>1</v>
      </c>
    </row>
    <row r="171" spans="1:17" ht="28.2" x14ac:dyDescent="0.3">
      <c r="A171" s="56" t="s">
        <v>167</v>
      </c>
      <c r="B171" s="62" t="s">
        <v>266</v>
      </c>
      <c r="C171" s="67">
        <v>3</v>
      </c>
      <c r="D171" s="67">
        <v>2</v>
      </c>
      <c r="E171" s="67">
        <v>2</v>
      </c>
      <c r="F171" s="67" t="s">
        <v>51</v>
      </c>
      <c r="G171" s="67" t="s">
        <v>51</v>
      </c>
      <c r="H171" s="67" t="s">
        <v>51</v>
      </c>
      <c r="I171" s="67" t="s">
        <v>51</v>
      </c>
      <c r="J171" s="67" t="s">
        <v>51</v>
      </c>
      <c r="K171" s="67" t="s">
        <v>51</v>
      </c>
      <c r="L171" s="67" t="s">
        <v>51</v>
      </c>
      <c r="M171" s="67" t="s">
        <v>51</v>
      </c>
      <c r="N171" s="67">
        <v>2</v>
      </c>
      <c r="O171" s="67">
        <v>1</v>
      </c>
      <c r="P171" s="67">
        <v>2</v>
      </c>
    </row>
    <row r="172" spans="1:17" x14ac:dyDescent="0.3">
      <c r="A172" s="56" t="s">
        <v>169</v>
      </c>
      <c r="B172" s="62" t="s">
        <v>267</v>
      </c>
      <c r="C172" s="67">
        <v>3</v>
      </c>
      <c r="D172" s="67">
        <v>2</v>
      </c>
      <c r="E172" s="67">
        <v>1</v>
      </c>
      <c r="F172" s="67" t="s">
        <v>51</v>
      </c>
      <c r="G172" s="67" t="s">
        <v>51</v>
      </c>
      <c r="H172" s="67" t="s">
        <v>51</v>
      </c>
      <c r="I172" s="67" t="s">
        <v>51</v>
      </c>
      <c r="J172" s="67" t="s">
        <v>51</v>
      </c>
      <c r="K172" s="67" t="s">
        <v>51</v>
      </c>
      <c r="L172" s="67" t="s">
        <v>51</v>
      </c>
      <c r="M172" s="67" t="s">
        <v>51</v>
      </c>
      <c r="N172" s="67">
        <v>2</v>
      </c>
      <c r="O172" s="67">
        <v>1</v>
      </c>
      <c r="P172" s="67">
        <v>1</v>
      </c>
    </row>
    <row r="173" spans="1:17" ht="28.2" x14ac:dyDescent="0.3">
      <c r="A173" s="56" t="s">
        <v>171</v>
      </c>
      <c r="B173" s="62" t="s">
        <v>289</v>
      </c>
      <c r="C173" s="67">
        <v>3</v>
      </c>
      <c r="D173" s="67">
        <v>2</v>
      </c>
      <c r="E173" s="67">
        <v>1</v>
      </c>
      <c r="F173" s="67" t="s">
        <v>51</v>
      </c>
      <c r="G173" s="67" t="s">
        <v>51</v>
      </c>
      <c r="H173" s="67" t="s">
        <v>51</v>
      </c>
      <c r="I173" s="67" t="s">
        <v>51</v>
      </c>
      <c r="J173" s="67" t="s">
        <v>51</v>
      </c>
      <c r="K173" s="67" t="s">
        <v>51</v>
      </c>
      <c r="L173" s="67" t="s">
        <v>51</v>
      </c>
      <c r="M173" s="67" t="s">
        <v>51</v>
      </c>
      <c r="N173" s="67">
        <v>2</v>
      </c>
      <c r="O173" s="67">
        <v>1</v>
      </c>
      <c r="P173" s="67">
        <v>2</v>
      </c>
    </row>
    <row r="174" spans="1:17" x14ac:dyDescent="0.3">
      <c r="A174" s="56"/>
      <c r="B174" s="56"/>
      <c r="C174" s="67">
        <v>3</v>
      </c>
      <c r="D174" s="67">
        <v>1.67</v>
      </c>
      <c r="E174" s="67">
        <v>1.33</v>
      </c>
      <c r="F174" s="67" t="e">
        <v>#DIV/0!</v>
      </c>
      <c r="G174" s="67" t="e">
        <v>#DIV/0!</v>
      </c>
      <c r="H174" s="67" t="e">
        <v>#DIV/0!</v>
      </c>
      <c r="I174" s="67" t="e">
        <v>#DIV/0!</v>
      </c>
      <c r="J174" s="67" t="e">
        <v>#DIV/0!</v>
      </c>
      <c r="K174" s="67" t="e">
        <v>#DIV/0!</v>
      </c>
      <c r="L174" s="67" t="e">
        <v>#DIV/0!</v>
      </c>
      <c r="M174" s="67" t="e">
        <v>#DIV/0!</v>
      </c>
      <c r="N174" s="67">
        <v>2</v>
      </c>
      <c r="O174" s="67">
        <v>1</v>
      </c>
      <c r="P174" s="67">
        <v>1.67</v>
      </c>
    </row>
    <row r="175" spans="1:17" s="41" customFormat="1" x14ac:dyDescent="0.3">
      <c r="A175" s="63"/>
      <c r="B175" s="63"/>
      <c r="C175" s="66">
        <v>3</v>
      </c>
      <c r="D175" s="66">
        <v>1.67</v>
      </c>
      <c r="E175" s="66">
        <v>1.33</v>
      </c>
      <c r="F175" s="66" t="s">
        <v>51</v>
      </c>
      <c r="G175" s="66" t="s">
        <v>51</v>
      </c>
      <c r="H175" s="66" t="s">
        <v>51</v>
      </c>
      <c r="I175" s="66" t="s">
        <v>51</v>
      </c>
      <c r="J175" s="66" t="s">
        <v>51</v>
      </c>
      <c r="K175" s="66" t="s">
        <v>51</v>
      </c>
      <c r="L175" s="66" t="s">
        <v>51</v>
      </c>
      <c r="M175" s="66" t="s">
        <v>51</v>
      </c>
      <c r="N175" s="66">
        <v>2</v>
      </c>
      <c r="O175" s="66">
        <v>1</v>
      </c>
      <c r="P175" s="66">
        <v>1.67</v>
      </c>
      <c r="Q175" s="59"/>
    </row>
    <row r="177" spans="1:17" s="41" customFormat="1" x14ac:dyDescent="0.3">
      <c r="A177" s="59"/>
      <c r="B177" s="59" t="s">
        <v>268</v>
      </c>
      <c r="C177" s="70"/>
      <c r="D177" s="70"/>
      <c r="E177" s="70"/>
      <c r="F177" s="70"/>
      <c r="G177" s="70"/>
      <c r="H177" s="70"/>
      <c r="I177" s="70"/>
      <c r="J177" s="70"/>
      <c r="K177" s="70"/>
      <c r="L177" s="70"/>
      <c r="M177" s="70"/>
      <c r="N177" s="70"/>
      <c r="O177" s="70"/>
      <c r="P177" s="70"/>
      <c r="Q177" s="59"/>
    </row>
    <row r="178" spans="1:17" s="41" customFormat="1" x14ac:dyDescent="0.3">
      <c r="A178" s="63" t="s">
        <v>145</v>
      </c>
      <c r="B178" s="63" t="s">
        <v>146</v>
      </c>
      <c r="C178" s="66" t="s">
        <v>147</v>
      </c>
      <c r="D178" s="66" t="s">
        <v>148</v>
      </c>
      <c r="E178" s="66" t="s">
        <v>149</v>
      </c>
      <c r="F178" s="66" t="s">
        <v>150</v>
      </c>
      <c r="G178" s="66" t="s">
        <v>151</v>
      </c>
      <c r="H178" s="66" t="s">
        <v>152</v>
      </c>
      <c r="I178" s="66" t="s">
        <v>153</v>
      </c>
      <c r="J178" s="66" t="s">
        <v>154</v>
      </c>
      <c r="K178" s="66" t="s">
        <v>155</v>
      </c>
      <c r="L178" s="66" t="s">
        <v>156</v>
      </c>
      <c r="M178" s="66" t="s">
        <v>157</v>
      </c>
      <c r="N178" s="66" t="s">
        <v>158</v>
      </c>
      <c r="O178" s="66" t="s">
        <v>159</v>
      </c>
      <c r="P178" s="66" t="s">
        <v>160</v>
      </c>
      <c r="Q178" s="59"/>
    </row>
    <row r="179" spans="1:17" ht="28.2" x14ac:dyDescent="0.3">
      <c r="A179" s="56" t="s">
        <v>161</v>
      </c>
      <c r="B179" s="62" t="s">
        <v>288</v>
      </c>
      <c r="C179" s="67">
        <v>1</v>
      </c>
      <c r="D179" s="67" t="s">
        <v>51</v>
      </c>
      <c r="E179" s="67" t="s">
        <v>51</v>
      </c>
      <c r="F179" s="67">
        <v>2</v>
      </c>
      <c r="G179" s="67" t="s">
        <v>51</v>
      </c>
      <c r="H179" s="67">
        <v>1</v>
      </c>
      <c r="I179" s="67" t="s">
        <v>51</v>
      </c>
      <c r="J179" s="67" t="s">
        <v>51</v>
      </c>
      <c r="K179" s="67" t="s">
        <v>51</v>
      </c>
      <c r="L179" s="67" t="s">
        <v>51</v>
      </c>
      <c r="M179" s="67" t="s">
        <v>51</v>
      </c>
      <c r="N179" s="67" t="s">
        <v>51</v>
      </c>
      <c r="O179" s="67" t="s">
        <v>51</v>
      </c>
      <c r="P179" s="67" t="s">
        <v>51</v>
      </c>
    </row>
    <row r="180" spans="1:17" ht="42" x14ac:dyDescent="0.3">
      <c r="A180" s="56" t="s">
        <v>163</v>
      </c>
      <c r="B180" s="62" t="s">
        <v>287</v>
      </c>
      <c r="C180" s="67">
        <v>1</v>
      </c>
      <c r="D180" s="67">
        <v>1</v>
      </c>
      <c r="E180" s="67">
        <v>1</v>
      </c>
      <c r="F180" s="67" t="s">
        <v>51</v>
      </c>
      <c r="G180" s="67" t="s">
        <v>51</v>
      </c>
      <c r="H180" s="67">
        <v>1</v>
      </c>
      <c r="I180" s="67">
        <v>1</v>
      </c>
      <c r="J180" s="67" t="s">
        <v>51</v>
      </c>
      <c r="K180" s="67" t="s">
        <v>51</v>
      </c>
      <c r="L180" s="67" t="s">
        <v>51</v>
      </c>
      <c r="M180" s="67" t="s">
        <v>51</v>
      </c>
      <c r="N180" s="67" t="s">
        <v>51</v>
      </c>
      <c r="O180" s="67" t="s">
        <v>51</v>
      </c>
      <c r="P180" s="67" t="s">
        <v>51</v>
      </c>
    </row>
    <row r="181" spans="1:17" ht="42" x14ac:dyDescent="0.3">
      <c r="A181" s="56" t="s">
        <v>165</v>
      </c>
      <c r="B181" s="62" t="s">
        <v>286</v>
      </c>
      <c r="C181" s="67">
        <v>1</v>
      </c>
      <c r="D181" s="67">
        <v>1</v>
      </c>
      <c r="E181" s="67">
        <v>1</v>
      </c>
      <c r="F181" s="67">
        <v>1</v>
      </c>
      <c r="G181" s="67" t="s">
        <v>51</v>
      </c>
      <c r="H181" s="67">
        <v>1</v>
      </c>
      <c r="I181" s="67">
        <v>1</v>
      </c>
      <c r="J181" s="67" t="s">
        <v>51</v>
      </c>
      <c r="K181" s="67" t="s">
        <v>51</v>
      </c>
      <c r="L181" s="67" t="s">
        <v>51</v>
      </c>
      <c r="M181" s="67" t="s">
        <v>51</v>
      </c>
      <c r="N181" s="67" t="s">
        <v>51</v>
      </c>
      <c r="O181" s="67" t="s">
        <v>51</v>
      </c>
      <c r="P181" s="67" t="s">
        <v>51</v>
      </c>
    </row>
    <row r="182" spans="1:17" ht="42" x14ac:dyDescent="0.3">
      <c r="A182" s="56" t="s">
        <v>167</v>
      </c>
      <c r="B182" s="62" t="s">
        <v>285</v>
      </c>
      <c r="C182" s="67">
        <v>1</v>
      </c>
      <c r="D182" s="67">
        <v>1</v>
      </c>
      <c r="E182" s="67">
        <v>1</v>
      </c>
      <c r="F182" s="67">
        <v>1</v>
      </c>
      <c r="G182" s="67">
        <v>1</v>
      </c>
      <c r="H182" s="67">
        <v>1</v>
      </c>
      <c r="I182" s="67" t="s">
        <v>51</v>
      </c>
      <c r="J182" s="67" t="s">
        <v>51</v>
      </c>
      <c r="K182" s="67" t="s">
        <v>51</v>
      </c>
      <c r="L182" s="67" t="s">
        <v>51</v>
      </c>
      <c r="M182" s="67" t="s">
        <v>51</v>
      </c>
      <c r="N182" s="67" t="s">
        <v>51</v>
      </c>
      <c r="O182" s="67" t="s">
        <v>51</v>
      </c>
      <c r="P182" s="67" t="s">
        <v>51</v>
      </c>
    </row>
    <row r="183" spans="1:17" ht="28.2" x14ac:dyDescent="0.3">
      <c r="A183" s="56" t="s">
        <v>169</v>
      </c>
      <c r="B183" s="62" t="s">
        <v>284</v>
      </c>
      <c r="C183" s="67">
        <v>1</v>
      </c>
      <c r="D183" s="67">
        <v>1</v>
      </c>
      <c r="E183" s="67">
        <v>1</v>
      </c>
      <c r="F183" s="67" t="s">
        <v>51</v>
      </c>
      <c r="G183" s="67" t="s">
        <v>51</v>
      </c>
      <c r="H183" s="67">
        <v>1</v>
      </c>
      <c r="I183" s="67">
        <v>1</v>
      </c>
      <c r="J183" s="67" t="s">
        <v>51</v>
      </c>
      <c r="K183" s="67" t="s">
        <v>51</v>
      </c>
      <c r="L183" s="67" t="s">
        <v>51</v>
      </c>
      <c r="M183" s="67" t="s">
        <v>51</v>
      </c>
      <c r="N183" s="67" t="s">
        <v>51</v>
      </c>
      <c r="O183" s="67" t="s">
        <v>51</v>
      </c>
      <c r="P183" s="67" t="s">
        <v>51</v>
      </c>
    </row>
    <row r="184" spans="1:17" x14ac:dyDescent="0.3">
      <c r="A184" s="56"/>
      <c r="B184" s="56"/>
      <c r="C184" s="67">
        <v>1</v>
      </c>
      <c r="D184" s="67">
        <v>1</v>
      </c>
      <c r="E184" s="67">
        <v>1</v>
      </c>
      <c r="F184" s="67">
        <v>1.33</v>
      </c>
      <c r="G184" s="67">
        <v>1</v>
      </c>
      <c r="H184" s="67">
        <v>1</v>
      </c>
      <c r="I184" s="67">
        <v>1</v>
      </c>
      <c r="J184" s="67" t="e">
        <v>#DIV/0!</v>
      </c>
      <c r="K184" s="67" t="e">
        <v>#DIV/0!</v>
      </c>
      <c r="L184" s="67" t="e">
        <v>#DIV/0!</v>
      </c>
      <c r="M184" s="67" t="e">
        <v>#DIV/0!</v>
      </c>
      <c r="N184" s="67" t="e">
        <v>#DIV/0!</v>
      </c>
      <c r="O184" s="67" t="e">
        <v>#DIV/0!</v>
      </c>
      <c r="P184" s="67" t="e">
        <v>#DIV/0!</v>
      </c>
    </row>
    <row r="185" spans="1:17" s="41" customFormat="1" x14ac:dyDescent="0.3">
      <c r="A185" s="63"/>
      <c r="B185" s="63"/>
      <c r="C185" s="66">
        <v>1</v>
      </c>
      <c r="D185" s="66">
        <v>1</v>
      </c>
      <c r="E185" s="66">
        <v>1</v>
      </c>
      <c r="F185" s="66">
        <v>1.33</v>
      </c>
      <c r="G185" s="66">
        <v>1</v>
      </c>
      <c r="H185" s="66">
        <v>1</v>
      </c>
      <c r="I185" s="66">
        <v>1</v>
      </c>
      <c r="J185" s="66" t="s">
        <v>51</v>
      </c>
      <c r="K185" s="66" t="s">
        <v>51</v>
      </c>
      <c r="L185" s="66" t="s">
        <v>51</v>
      </c>
      <c r="M185" s="66" t="s">
        <v>51</v>
      </c>
      <c r="N185" s="66" t="s">
        <v>51</v>
      </c>
      <c r="O185" s="66" t="s">
        <v>51</v>
      </c>
      <c r="P185" s="66" t="s">
        <v>51</v>
      </c>
      <c r="Q185" s="59"/>
    </row>
    <row r="188" spans="1:17" s="41" customFormat="1" x14ac:dyDescent="0.3">
      <c r="A188" s="59"/>
      <c r="B188" s="59" t="s">
        <v>269</v>
      </c>
      <c r="C188" s="70"/>
      <c r="D188" s="70"/>
      <c r="E188" s="70"/>
      <c r="F188" s="70"/>
      <c r="G188" s="70"/>
      <c r="H188" s="70"/>
      <c r="I188" s="70"/>
      <c r="J188" s="70"/>
      <c r="K188" s="70"/>
      <c r="L188" s="70"/>
      <c r="M188" s="70"/>
      <c r="N188" s="70"/>
      <c r="O188" s="70"/>
      <c r="P188" s="70"/>
      <c r="Q188" s="59"/>
    </row>
    <row r="189" spans="1:17" s="41" customFormat="1" x14ac:dyDescent="0.3">
      <c r="A189" s="63" t="s">
        <v>145</v>
      </c>
      <c r="B189" s="63" t="s">
        <v>146</v>
      </c>
      <c r="C189" s="66" t="s">
        <v>147</v>
      </c>
      <c r="D189" s="66" t="s">
        <v>148</v>
      </c>
      <c r="E189" s="66" t="s">
        <v>149</v>
      </c>
      <c r="F189" s="66" t="s">
        <v>150</v>
      </c>
      <c r="G189" s="66" t="s">
        <v>151</v>
      </c>
      <c r="H189" s="66" t="s">
        <v>152</v>
      </c>
      <c r="I189" s="66" t="s">
        <v>153</v>
      </c>
      <c r="J189" s="66" t="s">
        <v>154</v>
      </c>
      <c r="K189" s="66" t="s">
        <v>155</v>
      </c>
      <c r="L189" s="66" t="s">
        <v>156</v>
      </c>
      <c r="M189" s="66" t="s">
        <v>157</v>
      </c>
      <c r="N189" s="66" t="s">
        <v>158</v>
      </c>
      <c r="O189" s="66" t="s">
        <v>159</v>
      </c>
      <c r="P189" s="66" t="s">
        <v>160</v>
      </c>
      <c r="Q189" s="59"/>
    </row>
    <row r="190" spans="1:17" x14ac:dyDescent="0.3">
      <c r="A190" s="56" t="s">
        <v>161</v>
      </c>
      <c r="B190" s="62" t="s">
        <v>283</v>
      </c>
      <c r="C190" s="67" t="s">
        <v>51</v>
      </c>
      <c r="D190" s="67" t="s">
        <v>51</v>
      </c>
      <c r="E190" s="67" t="s">
        <v>51</v>
      </c>
      <c r="F190" s="67" t="s">
        <v>51</v>
      </c>
      <c r="G190" s="67" t="s">
        <v>51</v>
      </c>
      <c r="H190" s="67" t="s">
        <v>51</v>
      </c>
      <c r="I190" s="67" t="s">
        <v>51</v>
      </c>
      <c r="J190" s="67" t="s">
        <v>51</v>
      </c>
      <c r="K190" s="67">
        <v>1</v>
      </c>
      <c r="L190" s="67">
        <v>2</v>
      </c>
      <c r="M190" s="67" t="s">
        <v>51</v>
      </c>
      <c r="N190" s="67" t="s">
        <v>51</v>
      </c>
      <c r="O190" s="67" t="s">
        <v>51</v>
      </c>
      <c r="P190" s="67" t="s">
        <v>51</v>
      </c>
    </row>
    <row r="191" spans="1:17" ht="28.2" x14ac:dyDescent="0.3">
      <c r="A191" s="56" t="s">
        <v>163</v>
      </c>
      <c r="B191" s="62" t="s">
        <v>282</v>
      </c>
      <c r="C191" s="67" t="s">
        <v>51</v>
      </c>
      <c r="D191" s="67" t="s">
        <v>51</v>
      </c>
      <c r="E191" s="67" t="s">
        <v>51</v>
      </c>
      <c r="F191" s="67" t="s">
        <v>51</v>
      </c>
      <c r="G191" s="67" t="s">
        <v>51</v>
      </c>
      <c r="H191" s="67" t="s">
        <v>51</v>
      </c>
      <c r="I191" s="67" t="s">
        <v>51</v>
      </c>
      <c r="J191" s="67" t="s">
        <v>51</v>
      </c>
      <c r="K191" s="67">
        <v>1</v>
      </c>
      <c r="L191" s="67">
        <v>2</v>
      </c>
      <c r="M191" s="67" t="s">
        <v>51</v>
      </c>
      <c r="N191" s="67" t="s">
        <v>51</v>
      </c>
      <c r="O191" s="67" t="s">
        <v>51</v>
      </c>
      <c r="P191" s="67" t="s">
        <v>51</v>
      </c>
    </row>
    <row r="192" spans="1:17" ht="28.2" x14ac:dyDescent="0.3">
      <c r="A192" s="56" t="s">
        <v>165</v>
      </c>
      <c r="B192" s="62" t="s">
        <v>281</v>
      </c>
      <c r="C192" s="67" t="s">
        <v>51</v>
      </c>
      <c r="D192" s="67" t="s">
        <v>51</v>
      </c>
      <c r="E192" s="67" t="s">
        <v>51</v>
      </c>
      <c r="F192" s="67" t="s">
        <v>51</v>
      </c>
      <c r="G192" s="67" t="s">
        <v>51</v>
      </c>
      <c r="H192" s="67" t="s">
        <v>51</v>
      </c>
      <c r="I192" s="67" t="s">
        <v>51</v>
      </c>
      <c r="J192" s="67" t="s">
        <v>51</v>
      </c>
      <c r="K192" s="67" t="s">
        <v>51</v>
      </c>
      <c r="L192" s="67">
        <v>2</v>
      </c>
      <c r="M192" s="67" t="s">
        <v>51</v>
      </c>
      <c r="N192" s="67" t="s">
        <v>51</v>
      </c>
      <c r="O192" s="67" t="s">
        <v>51</v>
      </c>
      <c r="P192" s="67" t="s">
        <v>51</v>
      </c>
    </row>
    <row r="193" spans="1:17" ht="28.2" x14ac:dyDescent="0.3">
      <c r="A193" s="56" t="s">
        <v>167</v>
      </c>
      <c r="B193" s="62" t="s">
        <v>280</v>
      </c>
      <c r="C193" s="67" t="s">
        <v>51</v>
      </c>
      <c r="D193" s="67" t="s">
        <v>51</v>
      </c>
      <c r="E193" s="67" t="s">
        <v>51</v>
      </c>
      <c r="F193" s="67" t="s">
        <v>51</v>
      </c>
      <c r="G193" s="67" t="s">
        <v>51</v>
      </c>
      <c r="H193" s="67" t="s">
        <v>51</v>
      </c>
      <c r="I193" s="67" t="s">
        <v>51</v>
      </c>
      <c r="J193" s="67" t="s">
        <v>51</v>
      </c>
      <c r="K193" s="67" t="s">
        <v>51</v>
      </c>
      <c r="L193" s="67">
        <v>2</v>
      </c>
      <c r="M193" s="67" t="s">
        <v>51</v>
      </c>
      <c r="N193" s="67" t="s">
        <v>51</v>
      </c>
      <c r="O193" s="67" t="s">
        <v>51</v>
      </c>
      <c r="P193" s="67" t="s">
        <v>51</v>
      </c>
    </row>
    <row r="194" spans="1:17" x14ac:dyDescent="0.3">
      <c r="A194" s="56" t="s">
        <v>169</v>
      </c>
      <c r="B194" s="56" t="s">
        <v>270</v>
      </c>
      <c r="C194" s="67" t="s">
        <v>51</v>
      </c>
      <c r="D194" s="67" t="s">
        <v>51</v>
      </c>
      <c r="E194" s="67" t="s">
        <v>51</v>
      </c>
      <c r="F194" s="67" t="s">
        <v>51</v>
      </c>
      <c r="G194" s="67" t="s">
        <v>51</v>
      </c>
      <c r="H194" s="67" t="s">
        <v>51</v>
      </c>
      <c r="I194" s="67" t="s">
        <v>51</v>
      </c>
      <c r="J194" s="67" t="s">
        <v>51</v>
      </c>
      <c r="K194" s="67" t="s">
        <v>51</v>
      </c>
      <c r="L194" s="67">
        <v>3</v>
      </c>
      <c r="M194" s="67" t="s">
        <v>51</v>
      </c>
      <c r="N194" s="67" t="s">
        <v>51</v>
      </c>
      <c r="O194" s="67" t="s">
        <v>51</v>
      </c>
      <c r="P194" s="67" t="s">
        <v>51</v>
      </c>
    </row>
    <row r="195" spans="1:17" x14ac:dyDescent="0.3">
      <c r="A195" s="56"/>
      <c r="B195" s="56"/>
      <c r="C195" s="67" t="e">
        <v>#DIV/0!</v>
      </c>
      <c r="D195" s="67" t="e">
        <v>#DIV/0!</v>
      </c>
      <c r="E195" s="67" t="e">
        <v>#DIV/0!</v>
      </c>
      <c r="F195" s="67" t="e">
        <v>#DIV/0!</v>
      </c>
      <c r="G195" s="67" t="e">
        <v>#DIV/0!</v>
      </c>
      <c r="H195" s="67" t="e">
        <v>#DIV/0!</v>
      </c>
      <c r="I195" s="67" t="e">
        <v>#DIV/0!</v>
      </c>
      <c r="J195" s="67" t="e">
        <v>#DIV/0!</v>
      </c>
      <c r="K195" s="67">
        <v>1</v>
      </c>
      <c r="L195" s="67">
        <v>2.2000000000000002</v>
      </c>
      <c r="M195" s="67" t="e">
        <v>#DIV/0!</v>
      </c>
      <c r="N195" s="67" t="e">
        <v>#DIV/0!</v>
      </c>
      <c r="O195" s="67" t="e">
        <v>#DIV/0!</v>
      </c>
      <c r="P195" s="67" t="e">
        <v>#DIV/0!</v>
      </c>
    </row>
    <row r="196" spans="1:17" s="41" customFormat="1" x14ac:dyDescent="0.3">
      <c r="A196" s="63"/>
      <c r="B196" s="63"/>
      <c r="C196" s="66" t="s">
        <v>51</v>
      </c>
      <c r="D196" s="66" t="s">
        <v>51</v>
      </c>
      <c r="E196" s="66" t="s">
        <v>51</v>
      </c>
      <c r="F196" s="66" t="s">
        <v>51</v>
      </c>
      <c r="G196" s="66" t="s">
        <v>51</v>
      </c>
      <c r="H196" s="66" t="s">
        <v>51</v>
      </c>
      <c r="I196" s="66" t="s">
        <v>51</v>
      </c>
      <c r="J196" s="66" t="s">
        <v>51</v>
      </c>
      <c r="K196" s="66">
        <v>1</v>
      </c>
      <c r="L196" s="66">
        <v>2.2000000000000002</v>
      </c>
      <c r="M196" s="66" t="s">
        <v>51</v>
      </c>
      <c r="N196" s="66" t="s">
        <v>51</v>
      </c>
      <c r="O196" s="66" t="s">
        <v>51</v>
      </c>
      <c r="P196" s="66" t="s">
        <v>51</v>
      </c>
      <c r="Q196" s="59"/>
    </row>
    <row r="200" spans="1:17" s="41" customFormat="1" x14ac:dyDescent="0.3">
      <c r="A200" s="59"/>
      <c r="B200" s="59" t="s">
        <v>271</v>
      </c>
      <c r="C200" s="70"/>
      <c r="D200" s="70"/>
      <c r="E200" s="70"/>
      <c r="F200" s="70"/>
      <c r="G200" s="70"/>
      <c r="H200" s="70"/>
      <c r="I200" s="70"/>
      <c r="J200" s="70"/>
      <c r="K200" s="70"/>
      <c r="L200" s="70"/>
      <c r="M200" s="70"/>
      <c r="N200" s="70"/>
      <c r="O200" s="70"/>
      <c r="P200" s="70"/>
      <c r="Q200" s="59"/>
    </row>
    <row r="201" spans="1:17" s="41" customFormat="1" x14ac:dyDescent="0.3">
      <c r="A201" s="63" t="s">
        <v>145</v>
      </c>
      <c r="B201" s="63" t="s">
        <v>146</v>
      </c>
      <c r="C201" s="66" t="s">
        <v>147</v>
      </c>
      <c r="D201" s="66" t="s">
        <v>148</v>
      </c>
      <c r="E201" s="66" t="s">
        <v>149</v>
      </c>
      <c r="F201" s="66" t="s">
        <v>150</v>
      </c>
      <c r="G201" s="66" t="s">
        <v>151</v>
      </c>
      <c r="H201" s="66" t="s">
        <v>152</v>
      </c>
      <c r="I201" s="66" t="s">
        <v>153</v>
      </c>
      <c r="J201" s="66" t="s">
        <v>154</v>
      </c>
      <c r="K201" s="66" t="s">
        <v>155</v>
      </c>
      <c r="L201" s="66" t="s">
        <v>156</v>
      </c>
      <c r="M201" s="66" t="s">
        <v>157</v>
      </c>
      <c r="N201" s="66" t="s">
        <v>158</v>
      </c>
      <c r="O201" s="66" t="s">
        <v>159</v>
      </c>
      <c r="P201" s="66" t="s">
        <v>160</v>
      </c>
      <c r="Q201" s="59"/>
    </row>
    <row r="202" spans="1:17" ht="42" x14ac:dyDescent="0.3">
      <c r="A202" s="56" t="s">
        <v>161</v>
      </c>
      <c r="B202" s="62" t="s">
        <v>272</v>
      </c>
      <c r="C202" s="67" t="s">
        <v>51</v>
      </c>
      <c r="D202" s="67" t="s">
        <v>51</v>
      </c>
      <c r="E202" s="67" t="s">
        <v>51</v>
      </c>
      <c r="F202" s="67">
        <v>1</v>
      </c>
      <c r="G202" s="67">
        <v>1</v>
      </c>
      <c r="H202" s="67" t="s">
        <v>51</v>
      </c>
      <c r="I202" s="67" t="s">
        <v>51</v>
      </c>
      <c r="J202" s="67" t="s">
        <v>51</v>
      </c>
      <c r="K202" s="67" t="s">
        <v>51</v>
      </c>
      <c r="L202" s="67" t="s">
        <v>51</v>
      </c>
      <c r="M202" s="67" t="s">
        <v>51</v>
      </c>
      <c r="N202" s="67" t="s">
        <v>51</v>
      </c>
      <c r="O202" s="67" t="s">
        <v>51</v>
      </c>
      <c r="P202" s="67">
        <v>1</v>
      </c>
    </row>
    <row r="203" spans="1:17" ht="28.2" x14ac:dyDescent="0.3">
      <c r="A203" s="56" t="s">
        <v>163</v>
      </c>
      <c r="B203" s="62" t="s">
        <v>273</v>
      </c>
      <c r="C203" s="67">
        <v>1</v>
      </c>
      <c r="D203" s="67" t="s">
        <v>51</v>
      </c>
      <c r="E203" s="67" t="s">
        <v>51</v>
      </c>
      <c r="F203" s="67">
        <v>1</v>
      </c>
      <c r="G203" s="67">
        <v>2</v>
      </c>
      <c r="H203" s="67" t="s">
        <v>51</v>
      </c>
      <c r="I203" s="67" t="s">
        <v>51</v>
      </c>
      <c r="J203" s="67" t="s">
        <v>51</v>
      </c>
      <c r="K203" s="67" t="s">
        <v>51</v>
      </c>
      <c r="L203" s="67" t="s">
        <v>51</v>
      </c>
      <c r="M203" s="67" t="s">
        <v>51</v>
      </c>
      <c r="N203" s="67" t="s">
        <v>51</v>
      </c>
      <c r="O203" s="67" t="s">
        <v>51</v>
      </c>
      <c r="P203" s="67">
        <v>1</v>
      </c>
    </row>
    <row r="204" spans="1:17" ht="28.2" x14ac:dyDescent="0.3">
      <c r="A204" s="56" t="s">
        <v>165</v>
      </c>
      <c r="B204" s="62" t="s">
        <v>274</v>
      </c>
      <c r="C204" s="67">
        <v>1</v>
      </c>
      <c r="D204" s="67" t="s">
        <v>51</v>
      </c>
      <c r="E204" s="67" t="s">
        <v>51</v>
      </c>
      <c r="F204" s="67">
        <v>1</v>
      </c>
      <c r="G204" s="67">
        <v>2</v>
      </c>
      <c r="H204" s="67" t="s">
        <v>51</v>
      </c>
      <c r="I204" s="67" t="s">
        <v>51</v>
      </c>
      <c r="J204" s="67" t="s">
        <v>51</v>
      </c>
      <c r="K204" s="67" t="s">
        <v>51</v>
      </c>
      <c r="L204" s="67" t="s">
        <v>51</v>
      </c>
      <c r="M204" s="67" t="s">
        <v>51</v>
      </c>
      <c r="N204" s="67" t="s">
        <v>51</v>
      </c>
      <c r="O204" s="67" t="s">
        <v>51</v>
      </c>
      <c r="P204" s="67">
        <v>2</v>
      </c>
    </row>
    <row r="205" spans="1:17" ht="28.2" x14ac:dyDescent="0.3">
      <c r="A205" s="56" t="s">
        <v>167</v>
      </c>
      <c r="B205" s="62" t="s">
        <v>275</v>
      </c>
      <c r="C205" s="67">
        <v>1</v>
      </c>
      <c r="D205" s="67" t="s">
        <v>51</v>
      </c>
      <c r="E205" s="67" t="s">
        <v>51</v>
      </c>
      <c r="F205" s="67">
        <v>1</v>
      </c>
      <c r="G205" s="67">
        <v>2</v>
      </c>
      <c r="H205" s="67" t="s">
        <v>51</v>
      </c>
      <c r="I205" s="67" t="s">
        <v>51</v>
      </c>
      <c r="J205" s="67" t="s">
        <v>51</v>
      </c>
      <c r="K205" s="67" t="s">
        <v>51</v>
      </c>
      <c r="L205" s="67" t="s">
        <v>51</v>
      </c>
      <c r="M205" s="67" t="s">
        <v>51</v>
      </c>
      <c r="N205" s="67" t="s">
        <v>51</v>
      </c>
      <c r="O205" s="67" t="s">
        <v>51</v>
      </c>
      <c r="P205" s="67">
        <v>2</v>
      </c>
    </row>
    <row r="206" spans="1:17" ht="42" x14ac:dyDescent="0.3">
      <c r="A206" s="56" t="s">
        <v>169</v>
      </c>
      <c r="B206" s="62" t="s">
        <v>276</v>
      </c>
      <c r="C206" s="67">
        <v>1</v>
      </c>
      <c r="D206" s="67" t="s">
        <v>51</v>
      </c>
      <c r="E206" s="67" t="s">
        <v>51</v>
      </c>
      <c r="F206" s="67">
        <v>1</v>
      </c>
      <c r="G206" s="67">
        <v>2</v>
      </c>
      <c r="H206" s="67" t="s">
        <v>51</v>
      </c>
      <c r="I206" s="67" t="s">
        <v>51</v>
      </c>
      <c r="J206" s="67" t="s">
        <v>51</v>
      </c>
      <c r="K206" s="67" t="s">
        <v>51</v>
      </c>
      <c r="L206" s="67" t="s">
        <v>51</v>
      </c>
      <c r="M206" s="67" t="s">
        <v>51</v>
      </c>
      <c r="N206" s="67" t="s">
        <v>51</v>
      </c>
      <c r="O206" s="67" t="s">
        <v>51</v>
      </c>
      <c r="P206" s="67">
        <v>1</v>
      </c>
    </row>
    <row r="207" spans="1:17" x14ac:dyDescent="0.3">
      <c r="A207" s="56"/>
      <c r="B207" s="56"/>
      <c r="C207" s="67">
        <v>1</v>
      </c>
      <c r="D207" s="67" t="e">
        <v>#DIV/0!</v>
      </c>
      <c r="E207" s="67" t="e">
        <v>#DIV/0!</v>
      </c>
      <c r="F207" s="67">
        <v>1</v>
      </c>
      <c r="G207" s="67">
        <v>1.8</v>
      </c>
      <c r="H207" s="67" t="e">
        <v>#DIV/0!</v>
      </c>
      <c r="I207" s="67" t="e">
        <v>#DIV/0!</v>
      </c>
      <c r="J207" s="67" t="e">
        <v>#DIV/0!</v>
      </c>
      <c r="K207" s="67" t="e">
        <v>#DIV/0!</v>
      </c>
      <c r="L207" s="67" t="e">
        <v>#DIV/0!</v>
      </c>
      <c r="M207" s="67" t="e">
        <v>#DIV/0!</v>
      </c>
      <c r="N207" s="67" t="e">
        <v>#DIV/0!</v>
      </c>
      <c r="O207" s="67" t="e">
        <v>#DIV/0!</v>
      </c>
      <c r="P207" s="67">
        <v>1.4</v>
      </c>
    </row>
    <row r="208" spans="1:17" s="41" customFormat="1" x14ac:dyDescent="0.3">
      <c r="A208" s="63"/>
      <c r="B208" s="63"/>
      <c r="C208" s="66">
        <v>1</v>
      </c>
      <c r="D208" s="66" t="s">
        <v>51</v>
      </c>
      <c r="E208" s="66" t="s">
        <v>51</v>
      </c>
      <c r="F208" s="66">
        <v>1</v>
      </c>
      <c r="G208" s="66">
        <v>1.8</v>
      </c>
      <c r="H208" s="66" t="s">
        <v>51</v>
      </c>
      <c r="I208" s="66" t="s">
        <v>51</v>
      </c>
      <c r="J208" s="66" t="s">
        <v>51</v>
      </c>
      <c r="K208" s="66" t="s">
        <v>51</v>
      </c>
      <c r="L208" s="66" t="s">
        <v>51</v>
      </c>
      <c r="M208" s="66" t="s">
        <v>51</v>
      </c>
      <c r="N208" s="66" t="s">
        <v>51</v>
      </c>
      <c r="O208" s="66" t="s">
        <v>51</v>
      </c>
      <c r="P208" s="66">
        <v>1.4</v>
      </c>
      <c r="Q208" s="59"/>
    </row>
    <row r="209" spans="1:17" x14ac:dyDescent="0.3">
      <c r="A209" s="64"/>
      <c r="B209" s="64"/>
      <c r="C209" s="71"/>
      <c r="D209" s="71"/>
      <c r="E209" s="71"/>
      <c r="F209" s="71"/>
      <c r="G209" s="71"/>
      <c r="H209" s="71"/>
      <c r="I209" s="71"/>
      <c r="J209" s="71"/>
      <c r="K209" s="71"/>
      <c r="L209" s="71"/>
      <c r="M209" s="71"/>
      <c r="N209" s="71"/>
      <c r="O209" s="71"/>
      <c r="P209" s="71"/>
    </row>
    <row r="210" spans="1:17" s="41" customFormat="1" ht="33.75" customHeight="1" x14ac:dyDescent="0.3">
      <c r="A210" s="59"/>
      <c r="B210" s="386" t="s">
        <v>18</v>
      </c>
      <c r="C210" s="386"/>
      <c r="D210" s="386"/>
      <c r="E210" s="70"/>
      <c r="F210" s="70"/>
      <c r="G210" s="70"/>
      <c r="H210" s="70"/>
      <c r="I210" s="70"/>
      <c r="J210" s="70"/>
      <c r="K210" s="70"/>
      <c r="L210" s="70"/>
      <c r="M210" s="70"/>
      <c r="N210" s="70"/>
      <c r="O210" s="70"/>
      <c r="P210" s="70"/>
      <c r="Q210" s="59"/>
    </row>
    <row r="211" spans="1:17" ht="28.2" x14ac:dyDescent="0.3">
      <c r="A211" s="56" t="s">
        <v>161</v>
      </c>
      <c r="B211" s="62" t="s">
        <v>279</v>
      </c>
      <c r="C211" s="67">
        <v>1</v>
      </c>
      <c r="D211" s="67" t="s">
        <v>51</v>
      </c>
      <c r="E211" s="67" t="s">
        <v>51</v>
      </c>
      <c r="F211" s="67" t="s">
        <v>51</v>
      </c>
      <c r="G211" s="67">
        <v>1</v>
      </c>
      <c r="H211" s="67" t="s">
        <v>51</v>
      </c>
      <c r="I211" s="67" t="s">
        <v>51</v>
      </c>
      <c r="J211" s="67" t="s">
        <v>51</v>
      </c>
      <c r="K211" s="67" t="s">
        <v>51</v>
      </c>
      <c r="L211" s="67" t="s">
        <v>51</v>
      </c>
      <c r="M211" s="67" t="s">
        <v>51</v>
      </c>
      <c r="N211" s="67">
        <v>1</v>
      </c>
      <c r="O211" s="67" t="s">
        <v>51</v>
      </c>
      <c r="P211" s="67" t="s">
        <v>51</v>
      </c>
    </row>
    <row r="212" spans="1:17" ht="42" x14ac:dyDescent="0.3">
      <c r="A212" s="56" t="s">
        <v>163</v>
      </c>
      <c r="B212" s="62" t="s">
        <v>278</v>
      </c>
      <c r="C212" s="67">
        <v>1</v>
      </c>
      <c r="D212" s="67" t="s">
        <v>51</v>
      </c>
      <c r="E212" s="67" t="s">
        <v>51</v>
      </c>
      <c r="F212" s="67" t="s">
        <v>51</v>
      </c>
      <c r="G212" s="67">
        <v>1</v>
      </c>
      <c r="H212" s="67" t="s">
        <v>51</v>
      </c>
      <c r="I212" s="67" t="s">
        <v>51</v>
      </c>
      <c r="J212" s="67" t="s">
        <v>51</v>
      </c>
      <c r="K212" s="67" t="s">
        <v>51</v>
      </c>
      <c r="L212" s="67" t="s">
        <v>51</v>
      </c>
      <c r="M212" s="67" t="s">
        <v>51</v>
      </c>
      <c r="N212" s="67">
        <v>1</v>
      </c>
      <c r="O212" s="67" t="s">
        <v>51</v>
      </c>
      <c r="P212" s="67" t="s">
        <v>51</v>
      </c>
    </row>
    <row r="213" spans="1:17" ht="42" x14ac:dyDescent="0.3">
      <c r="A213" s="56" t="s">
        <v>165</v>
      </c>
      <c r="B213" s="62" t="s">
        <v>277</v>
      </c>
      <c r="C213" s="67">
        <v>1</v>
      </c>
      <c r="D213" s="67" t="s">
        <v>51</v>
      </c>
      <c r="E213" s="67" t="s">
        <v>51</v>
      </c>
      <c r="F213" s="67" t="s">
        <v>51</v>
      </c>
      <c r="G213" s="67" t="s">
        <v>51</v>
      </c>
      <c r="H213" s="67" t="s">
        <v>51</v>
      </c>
      <c r="I213" s="67" t="s">
        <v>51</v>
      </c>
      <c r="J213" s="67" t="s">
        <v>51</v>
      </c>
      <c r="K213" s="67" t="s">
        <v>51</v>
      </c>
      <c r="L213" s="67">
        <v>1</v>
      </c>
      <c r="M213" s="67" t="s">
        <v>51</v>
      </c>
      <c r="N213" s="67">
        <v>1</v>
      </c>
      <c r="O213" s="67" t="s">
        <v>51</v>
      </c>
      <c r="P213" s="67" t="s">
        <v>51</v>
      </c>
    </row>
    <row r="214" spans="1:17" x14ac:dyDescent="0.3">
      <c r="A214" s="56"/>
      <c r="B214" s="56"/>
      <c r="C214" s="67">
        <v>1</v>
      </c>
      <c r="D214" s="67" t="e">
        <v>#DIV/0!</v>
      </c>
      <c r="E214" s="67" t="e">
        <v>#DIV/0!</v>
      </c>
      <c r="F214" s="67" t="e">
        <v>#DIV/0!</v>
      </c>
      <c r="G214" s="67">
        <v>1</v>
      </c>
      <c r="H214" s="67" t="e">
        <v>#DIV/0!</v>
      </c>
      <c r="I214" s="67" t="e">
        <v>#DIV/0!</v>
      </c>
      <c r="J214" s="67" t="e">
        <v>#DIV/0!</v>
      </c>
      <c r="K214" s="67" t="e">
        <v>#DIV/0!</v>
      </c>
      <c r="L214" s="67">
        <v>1</v>
      </c>
      <c r="M214" s="67" t="e">
        <v>#DIV/0!</v>
      </c>
      <c r="N214" s="67">
        <v>1</v>
      </c>
      <c r="O214" s="67" t="e">
        <v>#DIV/0!</v>
      </c>
      <c r="P214" s="67" t="e">
        <v>#DIV/0!</v>
      </c>
    </row>
    <row r="215" spans="1:17" s="41" customFormat="1" x14ac:dyDescent="0.3">
      <c r="A215" s="63"/>
      <c r="B215" s="63"/>
      <c r="C215" s="66">
        <v>1</v>
      </c>
      <c r="D215" s="66" t="s">
        <v>51</v>
      </c>
      <c r="E215" s="66" t="s">
        <v>51</v>
      </c>
      <c r="F215" s="66" t="s">
        <v>51</v>
      </c>
      <c r="G215" s="66">
        <v>1</v>
      </c>
      <c r="H215" s="66" t="s">
        <v>51</v>
      </c>
      <c r="I215" s="66" t="s">
        <v>51</v>
      </c>
      <c r="J215" s="66" t="s">
        <v>51</v>
      </c>
      <c r="K215" s="66" t="s">
        <v>51</v>
      </c>
      <c r="L215" s="66">
        <v>1</v>
      </c>
      <c r="M215" s="66" t="s">
        <v>51</v>
      </c>
      <c r="N215" s="66">
        <v>1</v>
      </c>
      <c r="O215" s="66" t="s">
        <v>51</v>
      </c>
      <c r="P215" s="66" t="s">
        <v>51</v>
      </c>
      <c r="Q215" s="59"/>
    </row>
  </sheetData>
  <mergeCells count="2">
    <mergeCell ref="B210:D210"/>
    <mergeCell ref="B2:J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P188"/>
  <sheetViews>
    <sheetView topLeftCell="A179" workbookViewId="0">
      <selection activeCell="A194" sqref="A194"/>
    </sheetView>
  </sheetViews>
  <sheetFormatPr defaultRowHeight="14.4" x14ac:dyDescent="0.3"/>
  <cols>
    <col min="1" max="1" width="8.6640625" style="88"/>
    <col min="2" max="2" width="46.5546875" style="88" customWidth="1"/>
    <col min="3" max="4" width="7.6640625" style="109" customWidth="1"/>
    <col min="5" max="5" width="7.5546875" style="109" customWidth="1"/>
    <col min="6" max="6" width="8.33203125" style="109" customWidth="1"/>
    <col min="7" max="7" width="7.88671875" style="109" customWidth="1"/>
    <col min="8" max="8" width="8.109375" style="109" customWidth="1"/>
    <col min="9" max="9" width="8" style="109" customWidth="1"/>
    <col min="10" max="11" width="7.88671875" style="109" customWidth="1"/>
    <col min="12" max="13" width="7.5546875" style="109" customWidth="1"/>
    <col min="14" max="14" width="7.88671875" style="109" customWidth="1"/>
    <col min="15" max="16" width="8.109375" style="109" customWidth="1"/>
  </cols>
  <sheetData>
    <row r="3" spans="1:16" ht="17.399999999999999" x14ac:dyDescent="0.3">
      <c r="B3" s="388" t="s">
        <v>735</v>
      </c>
      <c r="C3" s="388"/>
      <c r="D3" s="388"/>
      <c r="E3" s="388"/>
      <c r="F3" s="388"/>
      <c r="G3" s="388"/>
      <c r="H3" s="388"/>
    </row>
    <row r="5" spans="1:16" ht="22.8" x14ac:dyDescent="0.3">
      <c r="A5" s="84"/>
      <c r="B5" s="84"/>
      <c r="C5" s="391" t="s">
        <v>291</v>
      </c>
      <c r="D5" s="392"/>
      <c r="E5" s="392"/>
      <c r="F5" s="392"/>
      <c r="G5" s="392"/>
      <c r="H5" s="392"/>
      <c r="I5" s="392"/>
      <c r="J5" s="392"/>
      <c r="K5" s="392"/>
      <c r="L5" s="392"/>
      <c r="M5" s="392"/>
      <c r="N5" s="392"/>
      <c r="O5" s="392"/>
      <c r="P5" s="82"/>
    </row>
    <row r="6" spans="1:16" x14ac:dyDescent="0.3">
      <c r="A6" s="85"/>
      <c r="B6" s="85"/>
      <c r="C6" s="83"/>
      <c r="D6" s="83"/>
      <c r="E6" s="83"/>
      <c r="F6" s="83"/>
      <c r="G6" s="83"/>
      <c r="H6" s="83"/>
      <c r="I6" s="83"/>
      <c r="J6" s="83"/>
      <c r="K6" s="83"/>
      <c r="L6" s="83"/>
      <c r="M6" s="83"/>
      <c r="N6" s="83"/>
      <c r="O6" s="83"/>
      <c r="P6" s="83"/>
    </row>
    <row r="7" spans="1:16" x14ac:dyDescent="0.3">
      <c r="A7" s="85"/>
      <c r="B7" s="85"/>
      <c r="C7" s="83"/>
      <c r="D7" s="83"/>
      <c r="E7" s="83"/>
      <c r="F7" s="83"/>
      <c r="G7" s="83"/>
      <c r="H7" s="83"/>
      <c r="I7" s="83"/>
      <c r="J7" s="83"/>
      <c r="K7" s="83"/>
      <c r="L7" s="83"/>
      <c r="M7" s="83"/>
      <c r="N7" s="83"/>
      <c r="O7" s="83"/>
      <c r="P7" s="83"/>
    </row>
    <row r="8" spans="1:16" x14ac:dyDescent="0.3">
      <c r="A8" s="389" t="s">
        <v>719</v>
      </c>
      <c r="B8" s="390"/>
      <c r="C8" s="390"/>
      <c r="D8" s="390"/>
      <c r="E8" s="390"/>
      <c r="F8" s="390"/>
      <c r="G8" s="390"/>
      <c r="H8" s="390"/>
      <c r="I8" s="390"/>
      <c r="J8" s="390"/>
      <c r="K8" s="390"/>
      <c r="L8" s="390"/>
      <c r="M8" s="390"/>
      <c r="N8" s="83"/>
      <c r="O8" s="83"/>
      <c r="P8" s="83"/>
    </row>
    <row r="9" spans="1:16" x14ac:dyDescent="0.3">
      <c r="A9" s="86" t="s">
        <v>145</v>
      </c>
      <c r="B9" s="86" t="s">
        <v>146</v>
      </c>
      <c r="C9" s="72" t="s">
        <v>147</v>
      </c>
      <c r="D9" s="72" t="s">
        <v>148</v>
      </c>
      <c r="E9" s="72" t="s">
        <v>149</v>
      </c>
      <c r="F9" s="72" t="s">
        <v>150</v>
      </c>
      <c r="G9" s="72" t="s">
        <v>151</v>
      </c>
      <c r="H9" s="72" t="s">
        <v>152</v>
      </c>
      <c r="I9" s="72" t="s">
        <v>153</v>
      </c>
      <c r="J9" s="72" t="s">
        <v>154</v>
      </c>
      <c r="K9" s="72" t="s">
        <v>155</v>
      </c>
      <c r="L9" s="72" t="s">
        <v>156</v>
      </c>
      <c r="M9" s="72" t="s">
        <v>157</v>
      </c>
      <c r="N9" s="72" t="s">
        <v>158</v>
      </c>
      <c r="O9" s="72" t="s">
        <v>159</v>
      </c>
      <c r="P9" s="72" t="s">
        <v>160</v>
      </c>
    </row>
    <row r="10" spans="1:16" ht="41.4" x14ac:dyDescent="0.3">
      <c r="A10" s="86" t="s">
        <v>161</v>
      </c>
      <c r="B10" s="87" t="s">
        <v>292</v>
      </c>
      <c r="C10" s="73" t="s">
        <v>51</v>
      </c>
      <c r="D10" s="73" t="s">
        <v>51</v>
      </c>
      <c r="E10" s="73" t="s">
        <v>51</v>
      </c>
      <c r="F10" s="73" t="s">
        <v>51</v>
      </c>
      <c r="G10" s="73" t="s">
        <v>51</v>
      </c>
      <c r="H10" s="73" t="s">
        <v>51</v>
      </c>
      <c r="I10" s="73" t="s">
        <v>51</v>
      </c>
      <c r="J10" s="73">
        <v>1</v>
      </c>
      <c r="K10" s="73">
        <v>2</v>
      </c>
      <c r="L10" s="73" t="s">
        <v>51</v>
      </c>
      <c r="M10" s="73">
        <v>1</v>
      </c>
      <c r="N10" s="73">
        <v>3</v>
      </c>
      <c r="O10" s="73" t="s">
        <v>51</v>
      </c>
      <c r="P10" s="73" t="s">
        <v>51</v>
      </c>
    </row>
    <row r="11" spans="1:16" ht="27.6" x14ac:dyDescent="0.3">
      <c r="A11" s="86" t="s">
        <v>163</v>
      </c>
      <c r="B11" s="87" t="s">
        <v>293</v>
      </c>
      <c r="C11" s="73" t="s">
        <v>51</v>
      </c>
      <c r="D11" s="73" t="s">
        <v>51</v>
      </c>
      <c r="E11" s="73" t="s">
        <v>51</v>
      </c>
      <c r="F11" s="73" t="s">
        <v>51</v>
      </c>
      <c r="G11" s="73" t="s">
        <v>51</v>
      </c>
      <c r="H11" s="73" t="s">
        <v>51</v>
      </c>
      <c r="I11" s="73" t="s">
        <v>51</v>
      </c>
      <c r="J11" s="73" t="s">
        <v>51</v>
      </c>
      <c r="K11" s="73" t="s">
        <v>51</v>
      </c>
      <c r="L11" s="73">
        <v>1</v>
      </c>
      <c r="M11" s="73">
        <v>2</v>
      </c>
      <c r="N11" s="73">
        <v>3</v>
      </c>
      <c r="O11" s="73" t="s">
        <v>51</v>
      </c>
      <c r="P11" s="73" t="s">
        <v>51</v>
      </c>
    </row>
    <row r="12" spans="1:16" ht="27.6" x14ac:dyDescent="0.3">
      <c r="A12" s="86" t="s">
        <v>165</v>
      </c>
      <c r="B12" s="87" t="s">
        <v>294</v>
      </c>
      <c r="C12" s="73" t="s">
        <v>51</v>
      </c>
      <c r="D12" s="73" t="s">
        <v>51</v>
      </c>
      <c r="E12" s="73" t="s">
        <v>51</v>
      </c>
      <c r="F12" s="73" t="s">
        <v>51</v>
      </c>
      <c r="G12" s="73" t="s">
        <v>51</v>
      </c>
      <c r="H12" s="73" t="s">
        <v>51</v>
      </c>
      <c r="I12" s="73" t="s">
        <v>51</v>
      </c>
      <c r="J12" s="73" t="s">
        <v>51</v>
      </c>
      <c r="K12" s="73">
        <v>1</v>
      </c>
      <c r="L12" s="73">
        <v>2</v>
      </c>
      <c r="M12" s="73">
        <v>1</v>
      </c>
      <c r="N12" s="73">
        <v>3</v>
      </c>
      <c r="O12" s="73" t="s">
        <v>51</v>
      </c>
      <c r="P12" s="73" t="s">
        <v>51</v>
      </c>
    </row>
    <row r="13" spans="1:16" ht="41.4" x14ac:dyDescent="0.3">
      <c r="A13" s="86" t="s">
        <v>167</v>
      </c>
      <c r="B13" s="87" t="s">
        <v>295</v>
      </c>
      <c r="C13" s="73" t="s">
        <v>51</v>
      </c>
      <c r="D13" s="73" t="s">
        <v>51</v>
      </c>
      <c r="E13" s="73" t="s">
        <v>51</v>
      </c>
      <c r="F13" s="73" t="s">
        <v>51</v>
      </c>
      <c r="G13" s="73" t="s">
        <v>51</v>
      </c>
      <c r="H13" s="73" t="s">
        <v>51</v>
      </c>
      <c r="I13" s="73" t="s">
        <v>51</v>
      </c>
      <c r="J13" s="73" t="s">
        <v>51</v>
      </c>
      <c r="K13" s="73" t="s">
        <v>51</v>
      </c>
      <c r="L13" s="73">
        <v>1</v>
      </c>
      <c r="M13" s="73">
        <v>3</v>
      </c>
      <c r="N13" s="73">
        <v>3</v>
      </c>
      <c r="O13" s="73" t="s">
        <v>51</v>
      </c>
      <c r="P13" s="73" t="s">
        <v>51</v>
      </c>
    </row>
    <row r="14" spans="1:16" ht="30" customHeight="1" x14ac:dyDescent="0.3">
      <c r="A14" s="86" t="s">
        <v>169</v>
      </c>
      <c r="B14" s="87" t="s">
        <v>296</v>
      </c>
      <c r="C14" s="73" t="s">
        <v>51</v>
      </c>
      <c r="D14" s="73" t="s">
        <v>51</v>
      </c>
      <c r="E14" s="73" t="s">
        <v>51</v>
      </c>
      <c r="F14" s="73" t="s">
        <v>51</v>
      </c>
      <c r="G14" s="73" t="s">
        <v>51</v>
      </c>
      <c r="H14" s="73" t="s">
        <v>51</v>
      </c>
      <c r="I14" s="73" t="s">
        <v>51</v>
      </c>
      <c r="J14" s="73" t="s">
        <v>51</v>
      </c>
      <c r="K14" s="73">
        <v>1</v>
      </c>
      <c r="L14" s="73">
        <v>1</v>
      </c>
      <c r="M14" s="73">
        <v>2</v>
      </c>
      <c r="N14" s="73">
        <v>3</v>
      </c>
      <c r="O14" s="73" t="s">
        <v>51</v>
      </c>
      <c r="P14" s="73" t="s">
        <v>51</v>
      </c>
    </row>
    <row r="15" spans="1:16" ht="27.6" x14ac:dyDescent="0.3">
      <c r="A15" s="86" t="s">
        <v>171</v>
      </c>
      <c r="B15" s="87" t="s">
        <v>297</v>
      </c>
      <c r="C15" s="73" t="s">
        <v>51</v>
      </c>
      <c r="D15" s="73" t="s">
        <v>51</v>
      </c>
      <c r="E15" s="73" t="s">
        <v>51</v>
      </c>
      <c r="F15" s="73" t="s">
        <v>51</v>
      </c>
      <c r="G15" s="73" t="s">
        <v>51</v>
      </c>
      <c r="H15" s="73" t="s">
        <v>51</v>
      </c>
      <c r="I15" s="73" t="s">
        <v>51</v>
      </c>
      <c r="J15" s="73" t="s">
        <v>51</v>
      </c>
      <c r="K15" s="73" t="s">
        <v>51</v>
      </c>
      <c r="L15" s="73" t="s">
        <v>51</v>
      </c>
      <c r="M15" s="73">
        <v>2</v>
      </c>
      <c r="N15" s="73">
        <v>3</v>
      </c>
      <c r="O15" s="73" t="s">
        <v>51</v>
      </c>
      <c r="P15" s="73" t="s">
        <v>51</v>
      </c>
    </row>
    <row r="16" spans="1:16" x14ac:dyDescent="0.3">
      <c r="A16" s="85"/>
      <c r="B16" s="85"/>
      <c r="C16" s="109" t="e">
        <f>ROUND(AVERAGE(C10:C15),2)</f>
        <v>#DIV/0!</v>
      </c>
      <c r="D16" s="109" t="e">
        <f t="shared" ref="D16:P16" si="0">ROUND(AVERAGE(D10:D15),2)</f>
        <v>#DIV/0!</v>
      </c>
      <c r="E16" s="109" t="e">
        <f t="shared" si="0"/>
        <v>#DIV/0!</v>
      </c>
      <c r="F16" s="109" t="e">
        <f t="shared" si="0"/>
        <v>#DIV/0!</v>
      </c>
      <c r="G16" s="109" t="e">
        <f t="shared" si="0"/>
        <v>#DIV/0!</v>
      </c>
      <c r="H16" s="109" t="e">
        <f t="shared" si="0"/>
        <v>#DIV/0!</v>
      </c>
      <c r="I16" s="109" t="e">
        <f t="shared" si="0"/>
        <v>#DIV/0!</v>
      </c>
      <c r="J16" s="109">
        <f t="shared" si="0"/>
        <v>1</v>
      </c>
      <c r="K16" s="109">
        <f t="shared" si="0"/>
        <v>1.33</v>
      </c>
      <c r="L16" s="109">
        <f t="shared" si="0"/>
        <v>1.25</v>
      </c>
      <c r="M16" s="109">
        <f t="shared" si="0"/>
        <v>1.83</v>
      </c>
      <c r="N16" s="109">
        <f t="shared" si="0"/>
        <v>3</v>
      </c>
      <c r="O16" s="109" t="e">
        <f t="shared" si="0"/>
        <v>#DIV/0!</v>
      </c>
      <c r="P16" s="109" t="e">
        <f t="shared" si="0"/>
        <v>#DIV/0!</v>
      </c>
    </row>
    <row r="17" spans="1:16" x14ac:dyDescent="0.3">
      <c r="A17" s="85"/>
      <c r="B17" s="85"/>
      <c r="C17" s="109" t="str">
        <f>IFERROR(C16,"-")</f>
        <v>-</v>
      </c>
      <c r="D17" s="109" t="str">
        <f t="shared" ref="D17:P17" si="1">IFERROR(D16,"-")</f>
        <v>-</v>
      </c>
      <c r="E17" s="109" t="str">
        <f t="shared" si="1"/>
        <v>-</v>
      </c>
      <c r="F17" s="109" t="str">
        <f t="shared" si="1"/>
        <v>-</v>
      </c>
      <c r="G17" s="109" t="str">
        <f t="shared" si="1"/>
        <v>-</v>
      </c>
      <c r="H17" s="109" t="str">
        <f t="shared" si="1"/>
        <v>-</v>
      </c>
      <c r="I17" s="109" t="str">
        <f t="shared" si="1"/>
        <v>-</v>
      </c>
      <c r="J17" s="109">
        <f t="shared" si="1"/>
        <v>1</v>
      </c>
      <c r="K17" s="109">
        <f t="shared" si="1"/>
        <v>1.33</v>
      </c>
      <c r="L17" s="109">
        <f t="shared" si="1"/>
        <v>1.25</v>
      </c>
      <c r="M17" s="109">
        <f t="shared" si="1"/>
        <v>1.83</v>
      </c>
      <c r="N17" s="109">
        <f t="shared" si="1"/>
        <v>3</v>
      </c>
      <c r="O17" s="109" t="str">
        <f t="shared" si="1"/>
        <v>-</v>
      </c>
      <c r="P17" s="109" t="str">
        <f t="shared" si="1"/>
        <v>-</v>
      </c>
    </row>
    <row r="18" spans="1:16" x14ac:dyDescent="0.3">
      <c r="A18" s="389" t="s">
        <v>720</v>
      </c>
      <c r="B18" s="390"/>
      <c r="C18" s="390"/>
      <c r="D18" s="390"/>
      <c r="E18" s="390"/>
      <c r="F18" s="390"/>
      <c r="G18" s="390"/>
      <c r="H18" s="390"/>
      <c r="I18" s="390"/>
      <c r="J18" s="390"/>
      <c r="K18" s="390"/>
      <c r="L18" s="390"/>
      <c r="M18" s="390"/>
      <c r="N18" s="83"/>
      <c r="O18" s="83"/>
      <c r="P18" s="83"/>
    </row>
    <row r="19" spans="1:16" x14ac:dyDescent="0.3">
      <c r="A19" s="86" t="s">
        <v>145</v>
      </c>
      <c r="B19" s="86" t="s">
        <v>146</v>
      </c>
      <c r="C19" s="72" t="s">
        <v>147</v>
      </c>
      <c r="D19" s="72" t="s">
        <v>148</v>
      </c>
      <c r="E19" s="72" t="s">
        <v>149</v>
      </c>
      <c r="F19" s="72" t="s">
        <v>150</v>
      </c>
      <c r="G19" s="72" t="s">
        <v>151</v>
      </c>
      <c r="H19" s="72" t="s">
        <v>152</v>
      </c>
      <c r="I19" s="72" t="s">
        <v>153</v>
      </c>
      <c r="J19" s="72" t="s">
        <v>154</v>
      </c>
      <c r="K19" s="72" t="s">
        <v>155</v>
      </c>
      <c r="L19" s="72" t="s">
        <v>156</v>
      </c>
      <c r="M19" s="72" t="s">
        <v>157</v>
      </c>
      <c r="N19" s="72" t="s">
        <v>158</v>
      </c>
      <c r="O19" s="72" t="s">
        <v>159</v>
      </c>
      <c r="P19" s="72" t="s">
        <v>160</v>
      </c>
    </row>
    <row r="20" spans="1:16" ht="31.2" x14ac:dyDescent="0.3">
      <c r="A20" s="86" t="s">
        <v>161</v>
      </c>
      <c r="B20" s="89" t="s">
        <v>298</v>
      </c>
      <c r="C20" s="73">
        <v>2</v>
      </c>
      <c r="D20" s="73">
        <v>2</v>
      </c>
      <c r="E20" s="73" t="s">
        <v>51</v>
      </c>
      <c r="F20" s="73" t="s">
        <v>51</v>
      </c>
      <c r="G20" s="73" t="s">
        <v>51</v>
      </c>
      <c r="H20" s="73" t="s">
        <v>51</v>
      </c>
      <c r="I20" s="73" t="s">
        <v>51</v>
      </c>
      <c r="J20" s="73" t="s">
        <v>51</v>
      </c>
      <c r="K20" s="73" t="s">
        <v>51</v>
      </c>
      <c r="L20" s="73" t="s">
        <v>51</v>
      </c>
      <c r="M20" s="73" t="s">
        <v>51</v>
      </c>
      <c r="N20" s="73">
        <v>2</v>
      </c>
      <c r="O20" s="73">
        <v>1</v>
      </c>
      <c r="P20" s="73">
        <v>1</v>
      </c>
    </row>
    <row r="21" spans="1:16" ht="31.2" x14ac:dyDescent="0.3">
      <c r="A21" s="86" t="s">
        <v>163</v>
      </c>
      <c r="B21" s="89" t="s">
        <v>299</v>
      </c>
      <c r="C21" s="73">
        <v>2</v>
      </c>
      <c r="D21" s="73">
        <v>2</v>
      </c>
      <c r="E21" s="73">
        <v>1</v>
      </c>
      <c r="F21" s="73">
        <v>1</v>
      </c>
      <c r="G21" s="73" t="s">
        <v>51</v>
      </c>
      <c r="H21" s="73" t="s">
        <v>51</v>
      </c>
      <c r="I21" s="73" t="s">
        <v>51</v>
      </c>
      <c r="J21" s="73" t="s">
        <v>51</v>
      </c>
      <c r="K21" s="73" t="s">
        <v>51</v>
      </c>
      <c r="L21" s="73" t="s">
        <v>51</v>
      </c>
      <c r="M21" s="73" t="s">
        <v>51</v>
      </c>
      <c r="N21" s="73">
        <v>1</v>
      </c>
      <c r="O21" s="73">
        <v>2</v>
      </c>
      <c r="P21" s="73">
        <v>1</v>
      </c>
    </row>
    <row r="22" spans="1:16" ht="31.2" x14ac:dyDescent="0.3">
      <c r="A22" s="86" t="s">
        <v>165</v>
      </c>
      <c r="B22" s="89" t="s">
        <v>300</v>
      </c>
      <c r="C22" s="73">
        <v>2</v>
      </c>
      <c r="D22" s="73">
        <v>2</v>
      </c>
      <c r="E22" s="73" t="s">
        <v>51</v>
      </c>
      <c r="F22" s="73">
        <v>1</v>
      </c>
      <c r="G22" s="73" t="s">
        <v>51</v>
      </c>
      <c r="H22" s="73" t="s">
        <v>51</v>
      </c>
      <c r="I22" s="73" t="s">
        <v>51</v>
      </c>
      <c r="J22" s="73" t="s">
        <v>51</v>
      </c>
      <c r="K22" s="73" t="s">
        <v>51</v>
      </c>
      <c r="L22" s="73" t="s">
        <v>51</v>
      </c>
      <c r="M22" s="73" t="s">
        <v>51</v>
      </c>
      <c r="N22" s="73">
        <v>1</v>
      </c>
      <c r="O22" s="73">
        <v>1</v>
      </c>
      <c r="P22" s="73">
        <v>1</v>
      </c>
    </row>
    <row r="23" spans="1:16" ht="46.8" x14ac:dyDescent="0.3">
      <c r="A23" s="86" t="s">
        <v>167</v>
      </c>
      <c r="B23" s="89" t="s">
        <v>301</v>
      </c>
      <c r="C23" s="73">
        <v>2</v>
      </c>
      <c r="D23" s="73">
        <v>2</v>
      </c>
      <c r="E23" s="73" t="s">
        <v>51</v>
      </c>
      <c r="F23" s="73">
        <v>2</v>
      </c>
      <c r="G23" s="73" t="s">
        <v>51</v>
      </c>
      <c r="H23" s="73" t="s">
        <v>51</v>
      </c>
      <c r="I23" s="73" t="s">
        <v>51</v>
      </c>
      <c r="J23" s="73" t="s">
        <v>51</v>
      </c>
      <c r="K23" s="73" t="s">
        <v>51</v>
      </c>
      <c r="L23" s="73" t="s">
        <v>51</v>
      </c>
      <c r="M23" s="73" t="s">
        <v>51</v>
      </c>
      <c r="N23" s="73">
        <v>2</v>
      </c>
      <c r="O23" s="73">
        <v>2</v>
      </c>
      <c r="P23" s="73">
        <v>1</v>
      </c>
    </row>
    <row r="24" spans="1:16" ht="31.2" x14ac:dyDescent="0.3">
      <c r="A24" s="86" t="s">
        <v>169</v>
      </c>
      <c r="B24" s="89" t="s">
        <v>302</v>
      </c>
      <c r="C24" s="73">
        <v>1</v>
      </c>
      <c r="D24" s="73">
        <v>2</v>
      </c>
      <c r="E24" s="73" t="s">
        <v>51</v>
      </c>
      <c r="F24" s="73">
        <v>1</v>
      </c>
      <c r="G24" s="73" t="s">
        <v>51</v>
      </c>
      <c r="H24" s="73" t="s">
        <v>51</v>
      </c>
      <c r="I24" s="73" t="s">
        <v>51</v>
      </c>
      <c r="J24" s="73" t="s">
        <v>51</v>
      </c>
      <c r="K24" s="73" t="s">
        <v>51</v>
      </c>
      <c r="L24" s="73" t="s">
        <v>51</v>
      </c>
      <c r="M24" s="73" t="s">
        <v>51</v>
      </c>
      <c r="N24" s="73">
        <v>1</v>
      </c>
      <c r="O24" s="73">
        <v>2</v>
      </c>
      <c r="P24" s="73">
        <v>1</v>
      </c>
    </row>
    <row r="25" spans="1:16" ht="31.2" x14ac:dyDescent="0.3">
      <c r="A25" s="86" t="s">
        <v>171</v>
      </c>
      <c r="B25" s="89" t="s">
        <v>303</v>
      </c>
      <c r="C25" s="73">
        <v>2</v>
      </c>
      <c r="D25" s="73">
        <v>2</v>
      </c>
      <c r="E25" s="73" t="s">
        <v>51</v>
      </c>
      <c r="F25" s="73">
        <v>2</v>
      </c>
      <c r="G25" s="73" t="s">
        <v>51</v>
      </c>
      <c r="H25" s="73" t="s">
        <v>51</v>
      </c>
      <c r="I25" s="73" t="s">
        <v>51</v>
      </c>
      <c r="J25" s="73" t="s">
        <v>51</v>
      </c>
      <c r="K25" s="73" t="s">
        <v>51</v>
      </c>
      <c r="L25" s="73" t="s">
        <v>51</v>
      </c>
      <c r="M25" s="73" t="s">
        <v>51</v>
      </c>
      <c r="N25" s="73">
        <v>2</v>
      </c>
      <c r="O25" s="73">
        <v>2</v>
      </c>
      <c r="P25" s="73">
        <v>1</v>
      </c>
    </row>
    <row r="26" spans="1:16" x14ac:dyDescent="0.3">
      <c r="A26" s="85"/>
      <c r="B26" s="85"/>
      <c r="C26" s="109">
        <f>ROUND(AVERAGE(C20:C25),2)</f>
        <v>1.83</v>
      </c>
      <c r="D26" s="109">
        <f t="shared" ref="D26:P26" si="2">ROUND(AVERAGE(D20:D25),2)</f>
        <v>2</v>
      </c>
      <c r="E26" s="109">
        <f t="shared" si="2"/>
        <v>1</v>
      </c>
      <c r="F26" s="109">
        <f t="shared" si="2"/>
        <v>1.4</v>
      </c>
      <c r="G26" s="109" t="e">
        <f t="shared" si="2"/>
        <v>#DIV/0!</v>
      </c>
      <c r="H26" s="109" t="e">
        <f t="shared" si="2"/>
        <v>#DIV/0!</v>
      </c>
      <c r="I26" s="109" t="e">
        <f t="shared" si="2"/>
        <v>#DIV/0!</v>
      </c>
      <c r="J26" s="109" t="e">
        <f t="shared" si="2"/>
        <v>#DIV/0!</v>
      </c>
      <c r="K26" s="109" t="e">
        <f t="shared" si="2"/>
        <v>#DIV/0!</v>
      </c>
      <c r="L26" s="109" t="e">
        <f t="shared" si="2"/>
        <v>#DIV/0!</v>
      </c>
      <c r="M26" s="109" t="e">
        <f t="shared" si="2"/>
        <v>#DIV/0!</v>
      </c>
      <c r="N26" s="109">
        <f t="shared" si="2"/>
        <v>1.5</v>
      </c>
      <c r="O26" s="109">
        <f t="shared" si="2"/>
        <v>1.67</v>
      </c>
      <c r="P26" s="109">
        <f t="shared" si="2"/>
        <v>1</v>
      </c>
    </row>
    <row r="27" spans="1:16" x14ac:dyDescent="0.3">
      <c r="A27" s="85"/>
      <c r="B27" s="85"/>
      <c r="C27" s="109">
        <f>IFERROR(C26,"-")</f>
        <v>1.83</v>
      </c>
      <c r="D27" s="109">
        <f t="shared" ref="D27:P27" si="3">IFERROR(D26,"-")</f>
        <v>2</v>
      </c>
      <c r="E27" s="109">
        <f t="shared" si="3"/>
        <v>1</v>
      </c>
      <c r="F27" s="109">
        <f t="shared" si="3"/>
        <v>1.4</v>
      </c>
      <c r="G27" s="109" t="str">
        <f t="shared" si="3"/>
        <v>-</v>
      </c>
      <c r="H27" s="109" t="str">
        <f t="shared" si="3"/>
        <v>-</v>
      </c>
      <c r="I27" s="109" t="str">
        <f t="shared" si="3"/>
        <v>-</v>
      </c>
      <c r="J27" s="109" t="str">
        <f t="shared" si="3"/>
        <v>-</v>
      </c>
      <c r="K27" s="109" t="str">
        <f t="shared" si="3"/>
        <v>-</v>
      </c>
      <c r="L27" s="109" t="str">
        <f t="shared" si="3"/>
        <v>-</v>
      </c>
      <c r="M27" s="109" t="str">
        <f t="shared" si="3"/>
        <v>-</v>
      </c>
      <c r="N27" s="109">
        <f t="shared" si="3"/>
        <v>1.5</v>
      </c>
      <c r="O27" s="109">
        <f t="shared" si="3"/>
        <v>1.67</v>
      </c>
      <c r="P27" s="109">
        <f t="shared" si="3"/>
        <v>1</v>
      </c>
    </row>
    <row r="28" spans="1:16" x14ac:dyDescent="0.3">
      <c r="A28" s="85"/>
      <c r="B28" s="85"/>
      <c r="C28" s="83"/>
      <c r="D28" s="83"/>
      <c r="E28" s="83"/>
      <c r="F28" s="83"/>
      <c r="G28" s="83"/>
      <c r="H28" s="83"/>
      <c r="I28" s="83"/>
      <c r="J28" s="83"/>
      <c r="K28" s="83"/>
      <c r="L28" s="83"/>
      <c r="M28" s="83"/>
      <c r="N28" s="83"/>
      <c r="O28" s="83"/>
      <c r="P28" s="83"/>
    </row>
    <row r="29" spans="1:16" x14ac:dyDescent="0.3">
      <c r="A29" s="389" t="s">
        <v>721</v>
      </c>
      <c r="B29" s="390"/>
      <c r="C29" s="390"/>
      <c r="D29" s="390"/>
      <c r="E29" s="390"/>
      <c r="F29" s="390"/>
      <c r="G29" s="390"/>
      <c r="H29" s="390"/>
      <c r="I29" s="390"/>
      <c r="J29" s="390"/>
      <c r="K29" s="390"/>
      <c r="L29" s="390"/>
      <c r="M29" s="390"/>
      <c r="N29" s="83"/>
      <c r="O29" s="83"/>
      <c r="P29" s="83"/>
    </row>
    <row r="30" spans="1:16" x14ac:dyDescent="0.3">
      <c r="A30" s="86" t="s">
        <v>145</v>
      </c>
      <c r="B30" s="86" t="s">
        <v>146</v>
      </c>
      <c r="C30" s="72" t="s">
        <v>147</v>
      </c>
      <c r="D30" s="72" t="s">
        <v>148</v>
      </c>
      <c r="E30" s="72" t="s">
        <v>149</v>
      </c>
      <c r="F30" s="72" t="s">
        <v>150</v>
      </c>
      <c r="G30" s="72" t="s">
        <v>151</v>
      </c>
      <c r="H30" s="72" t="s">
        <v>152</v>
      </c>
      <c r="I30" s="72" t="s">
        <v>153</v>
      </c>
      <c r="J30" s="72" t="s">
        <v>154</v>
      </c>
      <c r="K30" s="72" t="s">
        <v>155</v>
      </c>
      <c r="L30" s="72" t="s">
        <v>156</v>
      </c>
      <c r="M30" s="72" t="s">
        <v>157</v>
      </c>
      <c r="N30" s="72" t="s">
        <v>158</v>
      </c>
      <c r="O30" s="72" t="s">
        <v>159</v>
      </c>
      <c r="P30" s="72" t="s">
        <v>160</v>
      </c>
    </row>
    <row r="31" spans="1:16" ht="28.2" x14ac:dyDescent="0.3">
      <c r="A31" s="86" t="s">
        <v>161</v>
      </c>
      <c r="B31" s="260" t="s">
        <v>304</v>
      </c>
      <c r="C31" s="99">
        <v>2</v>
      </c>
      <c r="D31" s="100">
        <v>2</v>
      </c>
      <c r="E31" s="100">
        <v>1</v>
      </c>
      <c r="F31" s="100">
        <v>1</v>
      </c>
      <c r="G31" s="100">
        <v>1</v>
      </c>
      <c r="H31" s="100" t="s">
        <v>51</v>
      </c>
      <c r="I31" s="100" t="s">
        <v>51</v>
      </c>
      <c r="J31" s="100" t="s">
        <v>51</v>
      </c>
      <c r="K31" s="100" t="s">
        <v>51</v>
      </c>
      <c r="L31" s="100" t="s">
        <v>51</v>
      </c>
      <c r="M31" s="100" t="s">
        <v>51</v>
      </c>
      <c r="N31" s="100" t="s">
        <v>51</v>
      </c>
      <c r="O31" s="100">
        <v>2</v>
      </c>
      <c r="P31" s="100">
        <v>2</v>
      </c>
    </row>
    <row r="32" spans="1:16" ht="28.2" x14ac:dyDescent="0.3">
      <c r="A32" s="86" t="s">
        <v>163</v>
      </c>
      <c r="B32" s="260" t="s">
        <v>305</v>
      </c>
      <c r="C32" s="99">
        <v>2</v>
      </c>
      <c r="D32" s="100">
        <v>1</v>
      </c>
      <c r="E32" s="100">
        <v>1</v>
      </c>
      <c r="F32" s="100">
        <v>1</v>
      </c>
      <c r="G32" s="100">
        <v>1</v>
      </c>
      <c r="H32" s="100" t="s">
        <v>51</v>
      </c>
      <c r="I32" s="100" t="s">
        <v>51</v>
      </c>
      <c r="J32" s="100" t="s">
        <v>51</v>
      </c>
      <c r="K32" s="100" t="s">
        <v>51</v>
      </c>
      <c r="L32" s="100" t="s">
        <v>51</v>
      </c>
      <c r="M32" s="100" t="s">
        <v>51</v>
      </c>
      <c r="N32" s="100" t="s">
        <v>51</v>
      </c>
      <c r="O32" s="100">
        <v>2</v>
      </c>
      <c r="P32" s="100">
        <v>2</v>
      </c>
    </row>
    <row r="33" spans="1:16" ht="28.2" x14ac:dyDescent="0.3">
      <c r="A33" s="86" t="s">
        <v>165</v>
      </c>
      <c r="B33" s="260" t="s">
        <v>306</v>
      </c>
      <c r="C33" s="99">
        <v>1</v>
      </c>
      <c r="D33" s="100" t="s">
        <v>51</v>
      </c>
      <c r="E33" s="100" t="s">
        <v>51</v>
      </c>
      <c r="F33" s="100" t="s">
        <v>51</v>
      </c>
      <c r="G33" s="100">
        <v>1</v>
      </c>
      <c r="H33" s="100" t="s">
        <v>51</v>
      </c>
      <c r="I33" s="100" t="s">
        <v>51</v>
      </c>
      <c r="J33" s="100" t="s">
        <v>51</v>
      </c>
      <c r="K33" s="100" t="s">
        <v>51</v>
      </c>
      <c r="L33" s="100" t="s">
        <v>51</v>
      </c>
      <c r="M33" s="100" t="s">
        <v>51</v>
      </c>
      <c r="N33" s="100" t="s">
        <v>51</v>
      </c>
      <c r="O33" s="100" t="s">
        <v>51</v>
      </c>
      <c r="P33" s="100" t="s">
        <v>51</v>
      </c>
    </row>
    <row r="34" spans="1:16" ht="42" x14ac:dyDescent="0.3">
      <c r="A34" s="86" t="s">
        <v>167</v>
      </c>
      <c r="B34" s="260" t="s">
        <v>307</v>
      </c>
      <c r="C34" s="99">
        <v>1</v>
      </c>
      <c r="D34" s="100" t="s">
        <v>51</v>
      </c>
      <c r="E34" s="100" t="s">
        <v>51</v>
      </c>
      <c r="F34" s="100" t="s">
        <v>51</v>
      </c>
      <c r="G34" s="100">
        <v>1</v>
      </c>
      <c r="H34" s="100" t="s">
        <v>51</v>
      </c>
      <c r="I34" s="100" t="s">
        <v>51</v>
      </c>
      <c r="J34" s="100" t="s">
        <v>51</v>
      </c>
      <c r="K34" s="100" t="s">
        <v>51</v>
      </c>
      <c r="L34" s="100" t="s">
        <v>51</v>
      </c>
      <c r="M34" s="100" t="s">
        <v>51</v>
      </c>
      <c r="N34" s="100" t="s">
        <v>51</v>
      </c>
      <c r="O34" s="100" t="s">
        <v>51</v>
      </c>
      <c r="P34" s="100" t="s">
        <v>51</v>
      </c>
    </row>
    <row r="35" spans="1:16" ht="28.2" x14ac:dyDescent="0.3">
      <c r="A35" s="86" t="s">
        <v>169</v>
      </c>
      <c r="B35" s="260" t="s">
        <v>308</v>
      </c>
      <c r="C35" s="99">
        <v>1</v>
      </c>
      <c r="D35" s="100" t="s">
        <v>51</v>
      </c>
      <c r="E35" s="100" t="s">
        <v>51</v>
      </c>
      <c r="F35" s="100" t="s">
        <v>51</v>
      </c>
      <c r="G35" s="100">
        <v>1</v>
      </c>
      <c r="H35" s="100" t="s">
        <v>51</v>
      </c>
      <c r="I35" s="100" t="s">
        <v>51</v>
      </c>
      <c r="J35" s="100" t="s">
        <v>51</v>
      </c>
      <c r="K35" s="100" t="s">
        <v>51</v>
      </c>
      <c r="L35" s="100" t="s">
        <v>51</v>
      </c>
      <c r="M35" s="100" t="s">
        <v>51</v>
      </c>
      <c r="N35" s="100" t="s">
        <v>51</v>
      </c>
      <c r="O35" s="100" t="s">
        <v>51</v>
      </c>
      <c r="P35" s="100" t="s">
        <v>51</v>
      </c>
    </row>
    <row r="36" spans="1:16" ht="28.2" x14ac:dyDescent="0.3">
      <c r="A36" s="86" t="s">
        <v>171</v>
      </c>
      <c r="B36" s="260" t="s">
        <v>309</v>
      </c>
      <c r="C36" s="99">
        <v>2</v>
      </c>
      <c r="D36" s="100">
        <v>2</v>
      </c>
      <c r="E36" s="100">
        <v>1</v>
      </c>
      <c r="F36" s="100">
        <v>1</v>
      </c>
      <c r="G36" s="100">
        <v>1</v>
      </c>
      <c r="H36" s="100" t="s">
        <v>51</v>
      </c>
      <c r="I36" s="100" t="s">
        <v>51</v>
      </c>
      <c r="J36" s="100" t="s">
        <v>51</v>
      </c>
      <c r="K36" s="100" t="s">
        <v>51</v>
      </c>
      <c r="L36" s="100" t="s">
        <v>51</v>
      </c>
      <c r="M36" s="100" t="s">
        <v>51</v>
      </c>
      <c r="N36" s="100" t="s">
        <v>51</v>
      </c>
      <c r="O36" s="100">
        <v>2</v>
      </c>
      <c r="P36" s="100">
        <v>2</v>
      </c>
    </row>
    <row r="37" spans="1:16" x14ac:dyDescent="0.3">
      <c r="A37" s="85"/>
      <c r="B37" s="85"/>
      <c r="C37" s="109">
        <f>ROUND(AVERAGE(C31:C36),2)</f>
        <v>1.5</v>
      </c>
      <c r="D37" s="109">
        <f t="shared" ref="D37:P37" si="4">ROUND(AVERAGE(D31:D36),2)</f>
        <v>1.67</v>
      </c>
      <c r="E37" s="109">
        <f t="shared" si="4"/>
        <v>1</v>
      </c>
      <c r="F37" s="109">
        <f t="shared" si="4"/>
        <v>1</v>
      </c>
      <c r="G37" s="109">
        <f t="shared" si="4"/>
        <v>1</v>
      </c>
      <c r="H37" s="109" t="e">
        <f t="shared" si="4"/>
        <v>#DIV/0!</v>
      </c>
      <c r="I37" s="109" t="e">
        <f t="shared" si="4"/>
        <v>#DIV/0!</v>
      </c>
      <c r="J37" s="109" t="e">
        <f t="shared" si="4"/>
        <v>#DIV/0!</v>
      </c>
      <c r="K37" s="109" t="e">
        <f t="shared" si="4"/>
        <v>#DIV/0!</v>
      </c>
      <c r="L37" s="109" t="e">
        <f t="shared" si="4"/>
        <v>#DIV/0!</v>
      </c>
      <c r="M37" s="109" t="e">
        <f t="shared" si="4"/>
        <v>#DIV/0!</v>
      </c>
      <c r="N37" s="109" t="e">
        <f t="shared" si="4"/>
        <v>#DIV/0!</v>
      </c>
      <c r="O37" s="109">
        <f t="shared" si="4"/>
        <v>2</v>
      </c>
      <c r="P37" s="109">
        <f t="shared" si="4"/>
        <v>2</v>
      </c>
    </row>
    <row r="38" spans="1:16" x14ac:dyDescent="0.3">
      <c r="A38" s="85"/>
      <c r="B38" s="85"/>
      <c r="C38" s="109">
        <f>IFERROR(C37,"-")</f>
        <v>1.5</v>
      </c>
      <c r="D38" s="109">
        <f t="shared" ref="D38:P38" si="5">IFERROR(D37,"-")</f>
        <v>1.67</v>
      </c>
      <c r="E38" s="109">
        <f t="shared" si="5"/>
        <v>1</v>
      </c>
      <c r="F38" s="109">
        <f t="shared" si="5"/>
        <v>1</v>
      </c>
      <c r="G38" s="109">
        <f t="shared" si="5"/>
        <v>1</v>
      </c>
      <c r="H38" s="109" t="str">
        <f t="shared" si="5"/>
        <v>-</v>
      </c>
      <c r="I38" s="109" t="str">
        <f t="shared" si="5"/>
        <v>-</v>
      </c>
      <c r="J38" s="109" t="str">
        <f t="shared" si="5"/>
        <v>-</v>
      </c>
      <c r="K38" s="109" t="str">
        <f t="shared" si="5"/>
        <v>-</v>
      </c>
      <c r="L38" s="109" t="str">
        <f t="shared" si="5"/>
        <v>-</v>
      </c>
      <c r="M38" s="109" t="str">
        <f t="shared" si="5"/>
        <v>-</v>
      </c>
      <c r="N38" s="109" t="str">
        <f t="shared" si="5"/>
        <v>-</v>
      </c>
      <c r="O38" s="109">
        <f t="shared" si="5"/>
        <v>2</v>
      </c>
      <c r="P38" s="109">
        <f t="shared" si="5"/>
        <v>2</v>
      </c>
    </row>
    <row r="39" spans="1:16" x14ac:dyDescent="0.3">
      <c r="A39" s="85"/>
      <c r="B39" s="85"/>
      <c r="C39" s="83"/>
      <c r="D39" s="83"/>
      <c r="E39" s="83"/>
      <c r="F39" s="83"/>
      <c r="G39" s="83"/>
      <c r="H39" s="83"/>
      <c r="I39" s="83"/>
      <c r="J39" s="83"/>
      <c r="K39" s="83"/>
      <c r="L39" s="83"/>
      <c r="M39" s="83"/>
      <c r="N39" s="83"/>
      <c r="O39" s="83"/>
      <c r="P39" s="83"/>
    </row>
    <row r="40" spans="1:16" x14ac:dyDescent="0.3">
      <c r="A40" s="389" t="s">
        <v>722</v>
      </c>
      <c r="B40" s="390"/>
      <c r="C40" s="390"/>
      <c r="D40" s="390"/>
      <c r="E40" s="390"/>
      <c r="F40" s="390"/>
      <c r="G40" s="390"/>
      <c r="H40" s="390"/>
      <c r="I40" s="390"/>
      <c r="J40" s="390"/>
      <c r="K40" s="390"/>
      <c r="L40" s="390"/>
      <c r="M40" s="390"/>
      <c r="N40" s="83"/>
      <c r="O40" s="83"/>
      <c r="P40" s="83"/>
    </row>
    <row r="41" spans="1:16" x14ac:dyDescent="0.3">
      <c r="A41" s="86" t="s">
        <v>145</v>
      </c>
      <c r="B41" s="86" t="s">
        <v>146</v>
      </c>
      <c r="C41" s="72" t="s">
        <v>147</v>
      </c>
      <c r="D41" s="72" t="s">
        <v>148</v>
      </c>
      <c r="E41" s="72" t="s">
        <v>149</v>
      </c>
      <c r="F41" s="72" t="s">
        <v>150</v>
      </c>
      <c r="G41" s="72" t="s">
        <v>151</v>
      </c>
      <c r="H41" s="72" t="s">
        <v>152</v>
      </c>
      <c r="I41" s="72" t="s">
        <v>153</v>
      </c>
      <c r="J41" s="72" t="s">
        <v>154</v>
      </c>
      <c r="K41" s="72" t="s">
        <v>155</v>
      </c>
      <c r="L41" s="72" t="s">
        <v>156</v>
      </c>
      <c r="M41" s="72" t="s">
        <v>157</v>
      </c>
      <c r="N41" s="72" t="s">
        <v>158</v>
      </c>
      <c r="O41" s="72" t="s">
        <v>159</v>
      </c>
      <c r="P41" s="72" t="s">
        <v>160</v>
      </c>
    </row>
    <row r="42" spans="1:16" ht="62.4" x14ac:dyDescent="0.3">
      <c r="A42" s="86" t="s">
        <v>161</v>
      </c>
      <c r="B42" s="89" t="s">
        <v>310</v>
      </c>
      <c r="C42" s="111" t="s">
        <v>51</v>
      </c>
      <c r="D42" s="111" t="s">
        <v>51</v>
      </c>
      <c r="E42" s="111">
        <v>1</v>
      </c>
      <c r="F42" s="111" t="s">
        <v>51</v>
      </c>
      <c r="G42" s="111" t="s">
        <v>51</v>
      </c>
      <c r="H42" s="111">
        <v>2</v>
      </c>
      <c r="I42" s="111">
        <v>3</v>
      </c>
      <c r="J42" s="111">
        <v>2</v>
      </c>
      <c r="K42" s="111" t="s">
        <v>51</v>
      </c>
      <c r="L42" s="111" t="s">
        <v>51</v>
      </c>
      <c r="M42" s="111" t="s">
        <v>51</v>
      </c>
      <c r="N42" s="111" t="s">
        <v>51</v>
      </c>
      <c r="O42" s="111" t="s">
        <v>51</v>
      </c>
      <c r="P42" s="111" t="s">
        <v>51</v>
      </c>
    </row>
    <row r="43" spans="1:16" ht="31.2" x14ac:dyDescent="0.3">
      <c r="A43" s="86" t="s">
        <v>163</v>
      </c>
      <c r="B43" s="89" t="s">
        <v>311</v>
      </c>
      <c r="C43" s="111" t="s">
        <v>51</v>
      </c>
      <c r="D43" s="112" t="s">
        <v>51</v>
      </c>
      <c r="E43" s="112" t="s">
        <v>51</v>
      </c>
      <c r="F43" s="112" t="s">
        <v>51</v>
      </c>
      <c r="G43" s="112" t="s">
        <v>51</v>
      </c>
      <c r="H43" s="112">
        <v>1</v>
      </c>
      <c r="I43" s="112">
        <v>2</v>
      </c>
      <c r="J43" s="112">
        <v>2</v>
      </c>
      <c r="K43" s="112" t="s">
        <v>51</v>
      </c>
      <c r="L43" s="112" t="s">
        <v>51</v>
      </c>
      <c r="M43" s="112" t="s">
        <v>51</v>
      </c>
      <c r="N43" s="112" t="s">
        <v>51</v>
      </c>
      <c r="O43" s="112" t="s">
        <v>51</v>
      </c>
      <c r="P43" s="112" t="s">
        <v>51</v>
      </c>
    </row>
    <row r="44" spans="1:16" ht="31.2" x14ac:dyDescent="0.3">
      <c r="A44" s="86" t="s">
        <v>165</v>
      </c>
      <c r="B44" s="89" t="s">
        <v>312</v>
      </c>
      <c r="C44" s="111" t="s">
        <v>51</v>
      </c>
      <c r="D44" s="112" t="s">
        <v>51</v>
      </c>
      <c r="E44" s="112" t="s">
        <v>51</v>
      </c>
      <c r="F44" s="112" t="s">
        <v>51</v>
      </c>
      <c r="G44" s="112" t="s">
        <v>51</v>
      </c>
      <c r="H44" s="112">
        <v>1</v>
      </c>
      <c r="I44" s="112">
        <v>1</v>
      </c>
      <c r="J44" s="112">
        <v>1</v>
      </c>
      <c r="K44" s="112" t="s">
        <v>51</v>
      </c>
      <c r="L44" s="112" t="s">
        <v>51</v>
      </c>
      <c r="M44" s="112" t="s">
        <v>51</v>
      </c>
      <c r="N44" s="112" t="s">
        <v>51</v>
      </c>
      <c r="O44" s="112" t="s">
        <v>51</v>
      </c>
      <c r="P44" s="112" t="s">
        <v>51</v>
      </c>
    </row>
    <row r="45" spans="1:16" ht="46.8" x14ac:dyDescent="0.3">
      <c r="A45" s="86" t="s">
        <v>167</v>
      </c>
      <c r="B45" s="89" t="s">
        <v>313</v>
      </c>
      <c r="C45" s="111" t="s">
        <v>51</v>
      </c>
      <c r="D45" s="112" t="s">
        <v>51</v>
      </c>
      <c r="E45" s="112">
        <v>1</v>
      </c>
      <c r="F45" s="112" t="s">
        <v>51</v>
      </c>
      <c r="G45" s="112" t="s">
        <v>51</v>
      </c>
      <c r="H45" s="112">
        <v>2</v>
      </c>
      <c r="I45" s="112">
        <v>3</v>
      </c>
      <c r="J45" s="112">
        <v>2</v>
      </c>
      <c r="K45" s="112" t="s">
        <v>51</v>
      </c>
      <c r="L45" s="112" t="s">
        <v>51</v>
      </c>
      <c r="M45" s="112" t="s">
        <v>51</v>
      </c>
      <c r="N45" s="112" t="s">
        <v>51</v>
      </c>
      <c r="O45" s="112" t="s">
        <v>51</v>
      </c>
      <c r="P45" s="112" t="s">
        <v>51</v>
      </c>
    </row>
    <row r="46" spans="1:16" ht="46.8" x14ac:dyDescent="0.3">
      <c r="A46" s="86" t="s">
        <v>169</v>
      </c>
      <c r="B46" s="89" t="s">
        <v>314</v>
      </c>
      <c r="C46" s="111" t="s">
        <v>51</v>
      </c>
      <c r="D46" s="112" t="s">
        <v>51</v>
      </c>
      <c r="E46" s="112" t="s">
        <v>51</v>
      </c>
      <c r="F46" s="112" t="s">
        <v>51</v>
      </c>
      <c r="G46" s="112" t="s">
        <v>51</v>
      </c>
      <c r="H46" s="112">
        <v>2</v>
      </c>
      <c r="I46" s="112">
        <v>3</v>
      </c>
      <c r="J46" s="112">
        <v>2</v>
      </c>
      <c r="K46" s="112" t="s">
        <v>51</v>
      </c>
      <c r="L46" s="112" t="s">
        <v>51</v>
      </c>
      <c r="M46" s="112" t="s">
        <v>51</v>
      </c>
      <c r="N46" s="112" t="s">
        <v>51</v>
      </c>
      <c r="O46" s="112" t="s">
        <v>51</v>
      </c>
      <c r="P46" s="112" t="s">
        <v>51</v>
      </c>
    </row>
    <row r="47" spans="1:16" ht="46.8" x14ac:dyDescent="0.3">
      <c r="A47" s="86" t="s">
        <v>171</v>
      </c>
      <c r="B47" s="89" t="s">
        <v>315</v>
      </c>
      <c r="C47" s="111" t="s">
        <v>51</v>
      </c>
      <c r="D47" s="112" t="s">
        <v>51</v>
      </c>
      <c r="E47" s="112">
        <v>1</v>
      </c>
      <c r="F47" s="112" t="s">
        <v>51</v>
      </c>
      <c r="G47" s="112" t="s">
        <v>51</v>
      </c>
      <c r="H47" s="112">
        <v>2</v>
      </c>
      <c r="I47" s="112">
        <v>3</v>
      </c>
      <c r="J47" s="112">
        <v>2</v>
      </c>
      <c r="K47" s="112" t="s">
        <v>51</v>
      </c>
      <c r="L47" s="112" t="s">
        <v>51</v>
      </c>
      <c r="M47" s="112" t="s">
        <v>51</v>
      </c>
      <c r="N47" s="112" t="s">
        <v>51</v>
      </c>
      <c r="O47" s="112" t="s">
        <v>51</v>
      </c>
      <c r="P47" s="112" t="s">
        <v>51</v>
      </c>
    </row>
    <row r="48" spans="1:16" x14ac:dyDescent="0.3">
      <c r="A48" s="85"/>
      <c r="B48" s="85"/>
      <c r="C48" s="109" t="e">
        <f>ROUND(AVERAGE(C42:C47),2)</f>
        <v>#DIV/0!</v>
      </c>
      <c r="D48" s="109" t="e">
        <f t="shared" ref="D48:P48" si="6">ROUND(AVERAGE(D42:D47),2)</f>
        <v>#DIV/0!</v>
      </c>
      <c r="E48" s="109">
        <f t="shared" si="6"/>
        <v>1</v>
      </c>
      <c r="F48" s="109" t="e">
        <f t="shared" si="6"/>
        <v>#DIV/0!</v>
      </c>
      <c r="G48" s="109" t="e">
        <f t="shared" si="6"/>
        <v>#DIV/0!</v>
      </c>
      <c r="H48" s="109">
        <f t="shared" si="6"/>
        <v>1.67</v>
      </c>
      <c r="I48" s="109">
        <f t="shared" si="6"/>
        <v>2.5</v>
      </c>
      <c r="J48" s="109">
        <f t="shared" si="6"/>
        <v>1.83</v>
      </c>
      <c r="K48" s="109" t="e">
        <f t="shared" si="6"/>
        <v>#DIV/0!</v>
      </c>
      <c r="L48" s="109" t="e">
        <f t="shared" si="6"/>
        <v>#DIV/0!</v>
      </c>
      <c r="M48" s="109" t="e">
        <f t="shared" si="6"/>
        <v>#DIV/0!</v>
      </c>
      <c r="N48" s="109" t="e">
        <f t="shared" si="6"/>
        <v>#DIV/0!</v>
      </c>
      <c r="O48" s="109" t="e">
        <f t="shared" si="6"/>
        <v>#DIV/0!</v>
      </c>
      <c r="P48" s="109" t="e">
        <f t="shared" si="6"/>
        <v>#DIV/0!</v>
      </c>
    </row>
    <row r="49" spans="1:16" x14ac:dyDescent="0.3">
      <c r="A49" s="85"/>
      <c r="B49" s="85"/>
      <c r="C49" s="109" t="str">
        <f>IFERROR(C48,"-")</f>
        <v>-</v>
      </c>
      <c r="D49" s="109" t="str">
        <f t="shared" ref="D49:P49" si="7">IFERROR(D48,"-")</f>
        <v>-</v>
      </c>
      <c r="E49" s="109">
        <f t="shared" si="7"/>
        <v>1</v>
      </c>
      <c r="F49" s="109" t="str">
        <f t="shared" si="7"/>
        <v>-</v>
      </c>
      <c r="G49" s="109" t="str">
        <f t="shared" si="7"/>
        <v>-</v>
      </c>
      <c r="H49" s="109">
        <f t="shared" si="7"/>
        <v>1.67</v>
      </c>
      <c r="I49" s="109">
        <f t="shared" si="7"/>
        <v>2.5</v>
      </c>
      <c r="J49" s="109">
        <f t="shared" si="7"/>
        <v>1.83</v>
      </c>
      <c r="K49" s="109" t="str">
        <f t="shared" si="7"/>
        <v>-</v>
      </c>
      <c r="L49" s="109" t="str">
        <f t="shared" si="7"/>
        <v>-</v>
      </c>
      <c r="M49" s="109" t="str">
        <f t="shared" si="7"/>
        <v>-</v>
      </c>
      <c r="N49" s="109" t="str">
        <f t="shared" si="7"/>
        <v>-</v>
      </c>
      <c r="O49" s="109" t="str">
        <f t="shared" si="7"/>
        <v>-</v>
      </c>
      <c r="P49" s="109" t="str">
        <f t="shared" si="7"/>
        <v>-</v>
      </c>
    </row>
    <row r="50" spans="1:16" x14ac:dyDescent="0.3">
      <c r="A50" s="85"/>
      <c r="B50" s="85"/>
      <c r="C50" s="83"/>
      <c r="D50" s="83"/>
      <c r="E50" s="83"/>
      <c r="F50" s="83"/>
      <c r="G50" s="83"/>
      <c r="H50" s="83"/>
      <c r="I50" s="83"/>
      <c r="J50" s="83"/>
      <c r="K50" s="83"/>
      <c r="L50" s="83"/>
      <c r="M50" s="83"/>
      <c r="N50" s="83"/>
      <c r="O50" s="83"/>
      <c r="P50" s="83"/>
    </row>
    <row r="51" spans="1:16" x14ac:dyDescent="0.3">
      <c r="A51" s="85"/>
      <c r="B51" s="85"/>
      <c r="C51" s="83"/>
      <c r="D51" s="83"/>
      <c r="E51" s="83"/>
      <c r="F51" s="83"/>
      <c r="G51" s="83"/>
      <c r="H51" s="83"/>
      <c r="I51" s="83"/>
      <c r="J51" s="83"/>
      <c r="K51" s="83"/>
      <c r="L51" s="83"/>
      <c r="M51" s="83"/>
      <c r="N51" s="83"/>
      <c r="O51" s="83"/>
      <c r="P51" s="83"/>
    </row>
    <row r="52" spans="1:16" x14ac:dyDescent="0.3">
      <c r="A52" s="389" t="s">
        <v>723</v>
      </c>
      <c r="B52" s="390"/>
      <c r="C52" s="390"/>
      <c r="D52" s="390"/>
      <c r="E52" s="390"/>
      <c r="F52" s="390"/>
      <c r="G52" s="390"/>
      <c r="H52" s="390"/>
      <c r="I52" s="390"/>
      <c r="J52" s="390"/>
      <c r="K52" s="390"/>
      <c r="L52" s="390"/>
      <c r="M52" s="390"/>
      <c r="N52" s="83"/>
      <c r="O52" s="83"/>
      <c r="P52" s="83"/>
    </row>
    <row r="53" spans="1:16" x14ac:dyDescent="0.3">
      <c r="A53" s="86" t="s">
        <v>145</v>
      </c>
      <c r="B53" s="86" t="s">
        <v>146</v>
      </c>
      <c r="C53" s="72" t="s">
        <v>147</v>
      </c>
      <c r="D53" s="72" t="s">
        <v>148</v>
      </c>
      <c r="E53" s="72" t="s">
        <v>149</v>
      </c>
      <c r="F53" s="72" t="s">
        <v>150</v>
      </c>
      <c r="G53" s="72" t="s">
        <v>151</v>
      </c>
      <c r="H53" s="72" t="s">
        <v>152</v>
      </c>
      <c r="I53" s="72" t="s">
        <v>153</v>
      </c>
      <c r="J53" s="72" t="s">
        <v>154</v>
      </c>
      <c r="K53" s="72" t="s">
        <v>155</v>
      </c>
      <c r="L53" s="72" t="s">
        <v>156</v>
      </c>
      <c r="M53" s="72" t="s">
        <v>157</v>
      </c>
      <c r="N53" s="72" t="s">
        <v>158</v>
      </c>
      <c r="O53" s="72" t="s">
        <v>159</v>
      </c>
      <c r="P53" s="72" t="s">
        <v>160</v>
      </c>
    </row>
    <row r="54" spans="1:16" ht="46.8" x14ac:dyDescent="0.3">
      <c r="A54" s="86" t="s">
        <v>161</v>
      </c>
      <c r="B54" s="89" t="s">
        <v>316</v>
      </c>
      <c r="C54" s="73">
        <v>2</v>
      </c>
      <c r="D54" s="73">
        <v>2</v>
      </c>
      <c r="E54" s="73">
        <v>1</v>
      </c>
      <c r="F54" s="73" t="s">
        <v>51</v>
      </c>
      <c r="G54" s="73">
        <v>2</v>
      </c>
      <c r="H54" s="73" t="s">
        <v>51</v>
      </c>
      <c r="I54" s="73" t="s">
        <v>51</v>
      </c>
      <c r="J54" s="73" t="s">
        <v>51</v>
      </c>
      <c r="K54" s="73" t="s">
        <v>51</v>
      </c>
      <c r="L54" s="73" t="s">
        <v>51</v>
      </c>
      <c r="M54" s="73" t="s">
        <v>51</v>
      </c>
      <c r="N54" s="73">
        <v>2</v>
      </c>
      <c r="O54" s="73">
        <v>3</v>
      </c>
      <c r="P54" s="73">
        <v>1</v>
      </c>
    </row>
    <row r="55" spans="1:16" ht="31.2" x14ac:dyDescent="0.3">
      <c r="A55" s="86" t="s">
        <v>163</v>
      </c>
      <c r="B55" s="89" t="s">
        <v>317</v>
      </c>
      <c r="C55" s="73">
        <v>2</v>
      </c>
      <c r="D55" s="73">
        <v>3</v>
      </c>
      <c r="E55" s="75">
        <v>2</v>
      </c>
      <c r="F55" s="73" t="s">
        <v>51</v>
      </c>
      <c r="G55" s="73">
        <v>2</v>
      </c>
      <c r="H55" s="73" t="s">
        <v>51</v>
      </c>
      <c r="I55" s="75" t="s">
        <v>51</v>
      </c>
      <c r="J55" s="75" t="s">
        <v>51</v>
      </c>
      <c r="K55" s="75" t="s">
        <v>51</v>
      </c>
      <c r="L55" s="75" t="s">
        <v>51</v>
      </c>
      <c r="M55" s="75" t="s">
        <v>51</v>
      </c>
      <c r="N55" s="73">
        <v>3</v>
      </c>
      <c r="O55" s="73">
        <v>3</v>
      </c>
      <c r="P55" s="73">
        <v>2</v>
      </c>
    </row>
    <row r="56" spans="1:16" ht="31.2" x14ac:dyDescent="0.3">
      <c r="A56" s="86" t="s">
        <v>165</v>
      </c>
      <c r="B56" s="89" t="s">
        <v>318</v>
      </c>
      <c r="C56" s="73">
        <v>2</v>
      </c>
      <c r="D56" s="73">
        <v>3</v>
      </c>
      <c r="E56" s="75">
        <v>2</v>
      </c>
      <c r="F56" s="73" t="s">
        <v>51</v>
      </c>
      <c r="G56" s="73">
        <v>2</v>
      </c>
      <c r="H56" s="73" t="s">
        <v>51</v>
      </c>
      <c r="I56" s="75" t="s">
        <v>51</v>
      </c>
      <c r="J56" s="75" t="s">
        <v>51</v>
      </c>
      <c r="K56" s="75" t="s">
        <v>51</v>
      </c>
      <c r="L56" s="75" t="s">
        <v>51</v>
      </c>
      <c r="M56" s="75" t="s">
        <v>51</v>
      </c>
      <c r="N56" s="73">
        <v>3</v>
      </c>
      <c r="O56" s="73">
        <v>3</v>
      </c>
      <c r="P56" s="73">
        <v>2</v>
      </c>
    </row>
    <row r="57" spans="1:16" ht="31.2" x14ac:dyDescent="0.3">
      <c r="A57" s="86" t="s">
        <v>167</v>
      </c>
      <c r="B57" s="89" t="s">
        <v>319</v>
      </c>
      <c r="C57" s="73">
        <v>2</v>
      </c>
      <c r="D57" s="73">
        <v>3</v>
      </c>
      <c r="E57" s="75">
        <v>2</v>
      </c>
      <c r="F57" s="73" t="s">
        <v>51</v>
      </c>
      <c r="G57" s="73">
        <v>2</v>
      </c>
      <c r="H57" s="73" t="s">
        <v>51</v>
      </c>
      <c r="I57" s="75" t="s">
        <v>51</v>
      </c>
      <c r="J57" s="75" t="s">
        <v>51</v>
      </c>
      <c r="K57" s="75" t="s">
        <v>51</v>
      </c>
      <c r="L57" s="75" t="s">
        <v>51</v>
      </c>
      <c r="M57" s="75" t="s">
        <v>51</v>
      </c>
      <c r="N57" s="73">
        <v>2</v>
      </c>
      <c r="O57" s="73">
        <v>3</v>
      </c>
      <c r="P57" s="73">
        <v>2</v>
      </c>
    </row>
    <row r="58" spans="1:16" ht="31.2" x14ac:dyDescent="0.3">
      <c r="A58" s="86" t="s">
        <v>169</v>
      </c>
      <c r="B58" s="89" t="s">
        <v>320</v>
      </c>
      <c r="C58" s="73">
        <v>2</v>
      </c>
      <c r="D58" s="73">
        <v>3</v>
      </c>
      <c r="E58" s="75">
        <v>2</v>
      </c>
      <c r="F58" s="73" t="s">
        <v>51</v>
      </c>
      <c r="G58" s="73">
        <v>1</v>
      </c>
      <c r="H58" s="73" t="s">
        <v>51</v>
      </c>
      <c r="I58" s="75" t="s">
        <v>51</v>
      </c>
      <c r="J58" s="75" t="s">
        <v>51</v>
      </c>
      <c r="K58" s="75" t="s">
        <v>51</v>
      </c>
      <c r="L58" s="75" t="s">
        <v>51</v>
      </c>
      <c r="M58" s="75" t="s">
        <v>51</v>
      </c>
      <c r="N58" s="73">
        <v>2</v>
      </c>
      <c r="O58" s="73">
        <v>2</v>
      </c>
      <c r="P58" s="73">
        <v>2</v>
      </c>
    </row>
    <row r="59" spans="1:16" ht="31.2" x14ac:dyDescent="0.3">
      <c r="A59" s="86" t="s">
        <v>171</v>
      </c>
      <c r="B59" s="89" t="s">
        <v>321</v>
      </c>
      <c r="C59" s="73">
        <v>2</v>
      </c>
      <c r="D59" s="73">
        <v>3</v>
      </c>
      <c r="E59" s="75">
        <v>2</v>
      </c>
      <c r="F59" s="73" t="s">
        <v>51</v>
      </c>
      <c r="G59" s="73">
        <v>1</v>
      </c>
      <c r="H59" s="73" t="s">
        <v>51</v>
      </c>
      <c r="I59" s="75" t="s">
        <v>51</v>
      </c>
      <c r="J59" s="75" t="s">
        <v>51</v>
      </c>
      <c r="K59" s="75" t="s">
        <v>51</v>
      </c>
      <c r="L59" s="75" t="s">
        <v>51</v>
      </c>
      <c r="M59" s="75" t="s">
        <v>51</v>
      </c>
      <c r="N59" s="73">
        <v>2</v>
      </c>
      <c r="O59" s="73">
        <v>3</v>
      </c>
      <c r="P59" s="73">
        <v>3</v>
      </c>
    </row>
    <row r="60" spans="1:16" x14ac:dyDescent="0.3">
      <c r="A60" s="85"/>
      <c r="B60" s="85"/>
      <c r="C60" s="109">
        <f>ROUND(AVERAGE(C54:C59),2)</f>
        <v>2</v>
      </c>
      <c r="D60" s="109">
        <f t="shared" ref="D60:P60" si="8">ROUND(AVERAGE(D54:D59),2)</f>
        <v>2.83</v>
      </c>
      <c r="E60" s="109">
        <f t="shared" si="8"/>
        <v>1.83</v>
      </c>
      <c r="F60" s="109" t="e">
        <f t="shared" si="8"/>
        <v>#DIV/0!</v>
      </c>
      <c r="G60" s="109">
        <f t="shared" si="8"/>
        <v>1.67</v>
      </c>
      <c r="H60" s="109" t="e">
        <f t="shared" si="8"/>
        <v>#DIV/0!</v>
      </c>
      <c r="I60" s="109" t="e">
        <f t="shared" si="8"/>
        <v>#DIV/0!</v>
      </c>
      <c r="J60" s="109" t="e">
        <f t="shared" si="8"/>
        <v>#DIV/0!</v>
      </c>
      <c r="K60" s="109" t="e">
        <f t="shared" si="8"/>
        <v>#DIV/0!</v>
      </c>
      <c r="L60" s="109" t="e">
        <f t="shared" si="8"/>
        <v>#DIV/0!</v>
      </c>
      <c r="M60" s="109" t="e">
        <f t="shared" si="8"/>
        <v>#DIV/0!</v>
      </c>
      <c r="N60" s="109">
        <f t="shared" si="8"/>
        <v>2.33</v>
      </c>
      <c r="O60" s="109">
        <f t="shared" si="8"/>
        <v>2.83</v>
      </c>
      <c r="P60" s="109">
        <f t="shared" si="8"/>
        <v>2</v>
      </c>
    </row>
    <row r="61" spans="1:16" x14ac:dyDescent="0.3">
      <c r="A61" s="85"/>
      <c r="B61" s="85"/>
      <c r="C61" s="109">
        <f>IFERROR(C60,"-")</f>
        <v>2</v>
      </c>
      <c r="D61" s="109">
        <f t="shared" ref="D61:P61" si="9">IFERROR(D60,"-")</f>
        <v>2.83</v>
      </c>
      <c r="E61" s="109">
        <f t="shared" si="9"/>
        <v>1.83</v>
      </c>
      <c r="F61" s="109" t="str">
        <f t="shared" si="9"/>
        <v>-</v>
      </c>
      <c r="G61" s="109">
        <f t="shared" si="9"/>
        <v>1.67</v>
      </c>
      <c r="H61" s="109" t="str">
        <f t="shared" si="9"/>
        <v>-</v>
      </c>
      <c r="I61" s="109" t="str">
        <f t="shared" si="9"/>
        <v>-</v>
      </c>
      <c r="J61" s="109" t="str">
        <f t="shared" si="9"/>
        <v>-</v>
      </c>
      <c r="K61" s="109" t="str">
        <f t="shared" si="9"/>
        <v>-</v>
      </c>
      <c r="L61" s="109" t="str">
        <f t="shared" si="9"/>
        <v>-</v>
      </c>
      <c r="M61" s="109" t="str">
        <f t="shared" si="9"/>
        <v>-</v>
      </c>
      <c r="N61" s="109">
        <f t="shared" si="9"/>
        <v>2.33</v>
      </c>
      <c r="O61" s="109">
        <f t="shared" si="9"/>
        <v>2.83</v>
      </c>
      <c r="P61" s="109">
        <f t="shared" si="9"/>
        <v>2</v>
      </c>
    </row>
    <row r="62" spans="1:16" x14ac:dyDescent="0.3">
      <c r="A62" s="85"/>
      <c r="B62" s="85"/>
      <c r="C62" s="83"/>
      <c r="D62" s="83"/>
      <c r="E62" s="83"/>
      <c r="F62" s="83"/>
      <c r="G62" s="83"/>
      <c r="H62" s="83"/>
      <c r="I62" s="83"/>
      <c r="J62" s="83"/>
      <c r="K62" s="83"/>
      <c r="L62" s="83"/>
      <c r="M62" s="83"/>
      <c r="N62" s="83"/>
      <c r="O62" s="83"/>
      <c r="P62" s="83"/>
    </row>
    <row r="63" spans="1:16" x14ac:dyDescent="0.3">
      <c r="A63" s="85"/>
      <c r="B63" s="85"/>
      <c r="C63" s="83"/>
      <c r="D63" s="83"/>
      <c r="E63" s="83"/>
      <c r="F63" s="83"/>
      <c r="G63" s="83"/>
      <c r="H63" s="83"/>
      <c r="I63" s="83"/>
      <c r="J63" s="83"/>
      <c r="K63" s="83"/>
      <c r="L63" s="83"/>
      <c r="M63" s="83"/>
      <c r="N63" s="83"/>
      <c r="O63" s="83"/>
      <c r="P63" s="83"/>
    </row>
    <row r="64" spans="1:16" x14ac:dyDescent="0.3">
      <c r="A64" s="389" t="s">
        <v>724</v>
      </c>
      <c r="B64" s="390"/>
      <c r="C64" s="390"/>
      <c r="D64" s="390"/>
      <c r="E64" s="390"/>
      <c r="F64" s="390"/>
      <c r="G64" s="390"/>
      <c r="H64" s="390"/>
      <c r="I64" s="390"/>
      <c r="J64" s="390"/>
      <c r="K64" s="390"/>
      <c r="L64" s="390"/>
      <c r="M64" s="390"/>
      <c r="N64" s="83"/>
      <c r="O64" s="83"/>
      <c r="P64" s="83"/>
    </row>
    <row r="65" spans="1:16" x14ac:dyDescent="0.3">
      <c r="A65" s="86" t="s">
        <v>145</v>
      </c>
      <c r="B65" s="86" t="s">
        <v>146</v>
      </c>
      <c r="C65" s="72" t="s">
        <v>147</v>
      </c>
      <c r="D65" s="72" t="s">
        <v>148</v>
      </c>
      <c r="E65" s="72" t="s">
        <v>149</v>
      </c>
      <c r="F65" s="72" t="s">
        <v>150</v>
      </c>
      <c r="G65" s="72" t="s">
        <v>151</v>
      </c>
      <c r="H65" s="72" t="s">
        <v>152</v>
      </c>
      <c r="I65" s="72" t="s">
        <v>153</v>
      </c>
      <c r="J65" s="72" t="s">
        <v>154</v>
      </c>
      <c r="K65" s="72" t="s">
        <v>155</v>
      </c>
      <c r="L65" s="72" t="s">
        <v>156</v>
      </c>
      <c r="M65" s="72" t="s">
        <v>157</v>
      </c>
      <c r="N65" s="72" t="s">
        <v>158</v>
      </c>
      <c r="O65" s="72" t="s">
        <v>159</v>
      </c>
      <c r="P65" s="72" t="s">
        <v>160</v>
      </c>
    </row>
    <row r="66" spans="1:16" ht="46.8" x14ac:dyDescent="0.3">
      <c r="A66" s="86" t="s">
        <v>161</v>
      </c>
      <c r="B66" s="89" t="s">
        <v>322</v>
      </c>
      <c r="C66" s="73">
        <v>2</v>
      </c>
      <c r="D66" s="76">
        <v>1</v>
      </c>
      <c r="E66" s="73" t="s">
        <v>51</v>
      </c>
      <c r="F66" s="73" t="s">
        <v>51</v>
      </c>
      <c r="G66" s="73" t="s">
        <v>51</v>
      </c>
      <c r="H66" s="73" t="s">
        <v>51</v>
      </c>
      <c r="I66" s="73" t="s">
        <v>51</v>
      </c>
      <c r="J66" s="73" t="s">
        <v>51</v>
      </c>
      <c r="K66" s="73" t="s">
        <v>51</v>
      </c>
      <c r="L66" s="73" t="s">
        <v>51</v>
      </c>
      <c r="M66" s="73" t="s">
        <v>51</v>
      </c>
      <c r="N66" s="73" t="s">
        <v>51</v>
      </c>
      <c r="O66" s="76">
        <v>1</v>
      </c>
      <c r="P66" s="73" t="s">
        <v>51</v>
      </c>
    </row>
    <row r="67" spans="1:16" ht="46.8" x14ac:dyDescent="0.3">
      <c r="A67" s="86" t="s">
        <v>163</v>
      </c>
      <c r="B67" s="89" t="s">
        <v>323</v>
      </c>
      <c r="C67" s="77">
        <v>2</v>
      </c>
      <c r="D67" s="75">
        <v>1</v>
      </c>
      <c r="E67" s="73" t="s">
        <v>51</v>
      </c>
      <c r="F67" s="73" t="s">
        <v>51</v>
      </c>
      <c r="G67" s="73" t="s">
        <v>51</v>
      </c>
      <c r="H67" s="73" t="s">
        <v>51</v>
      </c>
      <c r="I67" s="73" t="s">
        <v>51</v>
      </c>
      <c r="J67" s="73" t="s">
        <v>51</v>
      </c>
      <c r="K67" s="73" t="s">
        <v>51</v>
      </c>
      <c r="L67" s="73" t="s">
        <v>51</v>
      </c>
      <c r="M67" s="73" t="s">
        <v>51</v>
      </c>
      <c r="N67" s="73" t="s">
        <v>51</v>
      </c>
      <c r="O67" s="75">
        <v>1</v>
      </c>
      <c r="P67" s="73" t="s">
        <v>51</v>
      </c>
    </row>
    <row r="68" spans="1:16" ht="46.8" x14ac:dyDescent="0.3">
      <c r="A68" s="86" t="s">
        <v>165</v>
      </c>
      <c r="B68" s="89" t="s">
        <v>324</v>
      </c>
      <c r="C68" s="77">
        <v>2</v>
      </c>
      <c r="D68" s="75">
        <v>1</v>
      </c>
      <c r="E68" s="73" t="s">
        <v>51</v>
      </c>
      <c r="F68" s="73" t="s">
        <v>51</v>
      </c>
      <c r="G68" s="73" t="s">
        <v>51</v>
      </c>
      <c r="H68" s="73" t="s">
        <v>51</v>
      </c>
      <c r="I68" s="73" t="s">
        <v>51</v>
      </c>
      <c r="J68" s="73" t="s">
        <v>51</v>
      </c>
      <c r="K68" s="73" t="s">
        <v>51</v>
      </c>
      <c r="L68" s="73" t="s">
        <v>51</v>
      </c>
      <c r="M68" s="73" t="s">
        <v>51</v>
      </c>
      <c r="N68" s="73" t="s">
        <v>51</v>
      </c>
      <c r="O68" s="75">
        <v>1</v>
      </c>
      <c r="P68" s="73" t="s">
        <v>51</v>
      </c>
    </row>
    <row r="69" spans="1:16" ht="31.2" x14ac:dyDescent="0.3">
      <c r="A69" s="86" t="s">
        <v>167</v>
      </c>
      <c r="B69" s="89" t="s">
        <v>325</v>
      </c>
      <c r="C69" s="77">
        <v>2</v>
      </c>
      <c r="D69" s="75">
        <v>1</v>
      </c>
      <c r="E69" s="73" t="s">
        <v>51</v>
      </c>
      <c r="F69" s="73" t="s">
        <v>51</v>
      </c>
      <c r="G69" s="73" t="s">
        <v>51</v>
      </c>
      <c r="H69" s="73" t="s">
        <v>51</v>
      </c>
      <c r="I69" s="73" t="s">
        <v>51</v>
      </c>
      <c r="J69" s="73" t="s">
        <v>51</v>
      </c>
      <c r="K69" s="73" t="s">
        <v>51</v>
      </c>
      <c r="L69" s="73" t="s">
        <v>51</v>
      </c>
      <c r="M69" s="73" t="s">
        <v>51</v>
      </c>
      <c r="N69" s="73" t="s">
        <v>51</v>
      </c>
      <c r="O69" s="75">
        <v>1</v>
      </c>
      <c r="P69" s="73" t="s">
        <v>51</v>
      </c>
    </row>
    <row r="70" spans="1:16" ht="31.2" x14ac:dyDescent="0.3">
      <c r="A70" s="86" t="s">
        <v>169</v>
      </c>
      <c r="B70" s="89" t="s">
        <v>326</v>
      </c>
      <c r="C70" s="77">
        <v>2</v>
      </c>
      <c r="D70" s="75">
        <v>1</v>
      </c>
      <c r="E70" s="73" t="s">
        <v>51</v>
      </c>
      <c r="F70" s="73" t="s">
        <v>51</v>
      </c>
      <c r="G70" s="73" t="s">
        <v>51</v>
      </c>
      <c r="H70" s="73" t="s">
        <v>51</v>
      </c>
      <c r="I70" s="73" t="s">
        <v>51</v>
      </c>
      <c r="J70" s="73" t="s">
        <v>51</v>
      </c>
      <c r="K70" s="73" t="s">
        <v>51</v>
      </c>
      <c r="L70" s="73" t="s">
        <v>51</v>
      </c>
      <c r="M70" s="73" t="s">
        <v>51</v>
      </c>
      <c r="N70" s="73" t="s">
        <v>51</v>
      </c>
      <c r="O70" s="75">
        <v>1</v>
      </c>
      <c r="P70" s="73" t="s">
        <v>51</v>
      </c>
    </row>
    <row r="71" spans="1:16" ht="46.8" x14ac:dyDescent="0.3">
      <c r="A71" s="86" t="s">
        <v>171</v>
      </c>
      <c r="B71" s="89" t="s">
        <v>327</v>
      </c>
      <c r="C71" s="77">
        <v>2</v>
      </c>
      <c r="D71" s="75">
        <v>2</v>
      </c>
      <c r="E71" s="73" t="s">
        <v>51</v>
      </c>
      <c r="F71" s="73" t="s">
        <v>51</v>
      </c>
      <c r="G71" s="73" t="s">
        <v>51</v>
      </c>
      <c r="H71" s="73" t="s">
        <v>51</v>
      </c>
      <c r="I71" s="73" t="s">
        <v>51</v>
      </c>
      <c r="J71" s="73" t="s">
        <v>51</v>
      </c>
      <c r="K71" s="73" t="s">
        <v>51</v>
      </c>
      <c r="L71" s="73" t="s">
        <v>51</v>
      </c>
      <c r="M71" s="73" t="s">
        <v>51</v>
      </c>
      <c r="N71" s="73" t="s">
        <v>51</v>
      </c>
      <c r="O71" s="75">
        <v>1</v>
      </c>
      <c r="P71" s="75">
        <v>2</v>
      </c>
    </row>
    <row r="72" spans="1:16" x14ac:dyDescent="0.3">
      <c r="A72" s="85"/>
      <c r="B72" s="85"/>
      <c r="C72" s="109">
        <f>ROUND(AVERAGE(C66:C71),2)</f>
        <v>2</v>
      </c>
      <c r="D72" s="109">
        <f t="shared" ref="D72:P72" si="10">ROUND(AVERAGE(D66:D71),2)</f>
        <v>1.17</v>
      </c>
      <c r="E72" s="109" t="e">
        <f t="shared" si="10"/>
        <v>#DIV/0!</v>
      </c>
      <c r="F72" s="109" t="e">
        <f t="shared" si="10"/>
        <v>#DIV/0!</v>
      </c>
      <c r="G72" s="109" t="e">
        <f t="shared" si="10"/>
        <v>#DIV/0!</v>
      </c>
      <c r="H72" s="109" t="e">
        <f t="shared" si="10"/>
        <v>#DIV/0!</v>
      </c>
      <c r="I72" s="109" t="e">
        <f t="shared" si="10"/>
        <v>#DIV/0!</v>
      </c>
      <c r="J72" s="109" t="e">
        <f t="shared" si="10"/>
        <v>#DIV/0!</v>
      </c>
      <c r="K72" s="109" t="e">
        <f t="shared" si="10"/>
        <v>#DIV/0!</v>
      </c>
      <c r="L72" s="109" t="e">
        <f t="shared" si="10"/>
        <v>#DIV/0!</v>
      </c>
      <c r="M72" s="109" t="e">
        <f t="shared" si="10"/>
        <v>#DIV/0!</v>
      </c>
      <c r="N72" s="109" t="e">
        <f t="shared" si="10"/>
        <v>#DIV/0!</v>
      </c>
      <c r="O72" s="109">
        <f t="shared" si="10"/>
        <v>1</v>
      </c>
      <c r="P72" s="109">
        <f t="shared" si="10"/>
        <v>2</v>
      </c>
    </row>
    <row r="73" spans="1:16" x14ac:dyDescent="0.3">
      <c r="A73" s="85"/>
      <c r="B73" s="85"/>
      <c r="C73" s="109">
        <f>IFERROR(C72,"-")</f>
        <v>2</v>
      </c>
      <c r="D73" s="109">
        <f t="shared" ref="D73:P73" si="11">IFERROR(D72,"-")</f>
        <v>1.17</v>
      </c>
      <c r="E73" s="109" t="str">
        <f t="shared" si="11"/>
        <v>-</v>
      </c>
      <c r="F73" s="109" t="str">
        <f t="shared" si="11"/>
        <v>-</v>
      </c>
      <c r="G73" s="109" t="str">
        <f t="shared" si="11"/>
        <v>-</v>
      </c>
      <c r="H73" s="109" t="str">
        <f t="shared" si="11"/>
        <v>-</v>
      </c>
      <c r="I73" s="109" t="str">
        <f t="shared" si="11"/>
        <v>-</v>
      </c>
      <c r="J73" s="109" t="str">
        <f t="shared" si="11"/>
        <v>-</v>
      </c>
      <c r="K73" s="109" t="str">
        <f t="shared" si="11"/>
        <v>-</v>
      </c>
      <c r="L73" s="109" t="str">
        <f t="shared" si="11"/>
        <v>-</v>
      </c>
      <c r="M73" s="109" t="str">
        <f t="shared" si="11"/>
        <v>-</v>
      </c>
      <c r="N73" s="109" t="str">
        <f t="shared" si="11"/>
        <v>-</v>
      </c>
      <c r="O73" s="109">
        <f t="shared" si="11"/>
        <v>1</v>
      </c>
      <c r="P73" s="109">
        <f t="shared" si="11"/>
        <v>2</v>
      </c>
    </row>
    <row r="74" spans="1:16" x14ac:dyDescent="0.3">
      <c r="A74" s="85"/>
      <c r="B74" s="85"/>
      <c r="C74" s="83"/>
      <c r="D74" s="83"/>
      <c r="E74" s="83"/>
      <c r="F74" s="83"/>
      <c r="G74" s="83"/>
      <c r="H74" s="83"/>
      <c r="I74" s="83"/>
      <c r="J74" s="83"/>
      <c r="K74" s="83"/>
      <c r="L74" s="83"/>
      <c r="M74" s="83"/>
      <c r="N74" s="83"/>
      <c r="O74" s="83"/>
      <c r="P74" s="83"/>
    </row>
    <row r="75" spans="1:16" x14ac:dyDescent="0.3">
      <c r="A75" s="85"/>
      <c r="B75" s="85"/>
      <c r="C75" s="83"/>
      <c r="D75" s="83"/>
      <c r="E75" s="83"/>
      <c r="F75" s="83"/>
      <c r="G75" s="83"/>
      <c r="H75" s="83"/>
      <c r="I75" s="83"/>
      <c r="J75" s="83"/>
      <c r="K75" s="83"/>
      <c r="L75" s="83"/>
      <c r="M75" s="83"/>
      <c r="N75" s="83"/>
      <c r="O75" s="83"/>
      <c r="P75" s="83"/>
    </row>
    <row r="76" spans="1:16" x14ac:dyDescent="0.3">
      <c r="A76" s="389" t="s">
        <v>725</v>
      </c>
      <c r="B76" s="390"/>
      <c r="C76" s="390"/>
      <c r="D76" s="390"/>
      <c r="E76" s="390"/>
      <c r="F76" s="390"/>
      <c r="G76" s="390"/>
      <c r="H76" s="390"/>
      <c r="I76" s="390"/>
      <c r="J76" s="390"/>
      <c r="K76" s="390"/>
      <c r="L76" s="390"/>
      <c r="M76" s="390"/>
      <c r="N76" s="83"/>
      <c r="O76" s="83"/>
      <c r="P76" s="83"/>
    </row>
    <row r="77" spans="1:16" x14ac:dyDescent="0.3">
      <c r="A77" s="86" t="s">
        <v>145</v>
      </c>
      <c r="B77" s="86" t="s">
        <v>146</v>
      </c>
      <c r="C77" s="72" t="s">
        <v>147</v>
      </c>
      <c r="D77" s="72" t="s">
        <v>148</v>
      </c>
      <c r="E77" s="72" t="s">
        <v>149</v>
      </c>
      <c r="F77" s="72" t="s">
        <v>150</v>
      </c>
      <c r="G77" s="72" t="s">
        <v>151</v>
      </c>
      <c r="H77" s="72" t="s">
        <v>152</v>
      </c>
      <c r="I77" s="72" t="s">
        <v>153</v>
      </c>
      <c r="J77" s="72" t="s">
        <v>154</v>
      </c>
      <c r="K77" s="72" t="s">
        <v>155</v>
      </c>
      <c r="L77" s="72" t="s">
        <v>156</v>
      </c>
      <c r="M77" s="72" t="s">
        <v>157</v>
      </c>
      <c r="N77" s="72" t="s">
        <v>158</v>
      </c>
      <c r="O77" s="72" t="s">
        <v>159</v>
      </c>
      <c r="P77" s="72" t="s">
        <v>160</v>
      </c>
    </row>
    <row r="78" spans="1:16" ht="42" x14ac:dyDescent="0.3">
      <c r="A78" s="86" t="s">
        <v>161</v>
      </c>
      <c r="B78" s="90" t="s">
        <v>328</v>
      </c>
      <c r="C78" s="73">
        <v>1</v>
      </c>
      <c r="D78" s="73">
        <v>1</v>
      </c>
      <c r="E78" s="73" t="s">
        <v>51</v>
      </c>
      <c r="F78" s="73">
        <v>3</v>
      </c>
      <c r="G78" s="73" t="s">
        <v>51</v>
      </c>
      <c r="H78" s="73" t="s">
        <v>51</v>
      </c>
      <c r="I78" s="73" t="s">
        <v>51</v>
      </c>
      <c r="J78" s="73" t="s">
        <v>51</v>
      </c>
      <c r="K78" s="73" t="s">
        <v>51</v>
      </c>
      <c r="L78" s="73" t="s">
        <v>51</v>
      </c>
      <c r="M78" s="73" t="s">
        <v>51</v>
      </c>
      <c r="N78" s="73">
        <v>1</v>
      </c>
      <c r="O78" s="73">
        <v>1</v>
      </c>
      <c r="P78" s="73">
        <v>2</v>
      </c>
    </row>
    <row r="79" spans="1:16" ht="42" x14ac:dyDescent="0.3">
      <c r="A79" s="86" t="s">
        <v>163</v>
      </c>
      <c r="B79" s="90" t="s">
        <v>329</v>
      </c>
      <c r="C79" s="73">
        <v>1</v>
      </c>
      <c r="D79" s="73">
        <v>1</v>
      </c>
      <c r="E79" s="73" t="s">
        <v>51</v>
      </c>
      <c r="F79" s="73">
        <v>3</v>
      </c>
      <c r="G79" s="73" t="s">
        <v>51</v>
      </c>
      <c r="H79" s="73" t="s">
        <v>51</v>
      </c>
      <c r="I79" s="73" t="s">
        <v>51</v>
      </c>
      <c r="J79" s="73" t="s">
        <v>51</v>
      </c>
      <c r="K79" s="73" t="s">
        <v>51</v>
      </c>
      <c r="L79" s="73" t="s">
        <v>51</v>
      </c>
      <c r="M79" s="73" t="s">
        <v>51</v>
      </c>
      <c r="N79" s="73">
        <v>1</v>
      </c>
      <c r="O79" s="73">
        <v>1</v>
      </c>
      <c r="P79" s="73">
        <v>2</v>
      </c>
    </row>
    <row r="80" spans="1:16" ht="28.2" x14ac:dyDescent="0.3">
      <c r="A80" s="86" t="s">
        <v>165</v>
      </c>
      <c r="B80" s="90" t="s">
        <v>330</v>
      </c>
      <c r="C80" s="73">
        <v>1</v>
      </c>
      <c r="D80" s="73">
        <v>1</v>
      </c>
      <c r="E80" s="73" t="s">
        <v>51</v>
      </c>
      <c r="F80" s="73">
        <v>3</v>
      </c>
      <c r="G80" s="73" t="s">
        <v>51</v>
      </c>
      <c r="H80" s="73" t="s">
        <v>51</v>
      </c>
      <c r="I80" s="73" t="s">
        <v>51</v>
      </c>
      <c r="J80" s="73" t="s">
        <v>51</v>
      </c>
      <c r="K80" s="73" t="s">
        <v>51</v>
      </c>
      <c r="L80" s="73" t="s">
        <v>51</v>
      </c>
      <c r="M80" s="73" t="s">
        <v>51</v>
      </c>
      <c r="N80" s="73">
        <v>1</v>
      </c>
      <c r="O80" s="73">
        <v>1</v>
      </c>
      <c r="P80" s="73">
        <v>2</v>
      </c>
    </row>
    <row r="81" spans="1:16" x14ac:dyDescent="0.3">
      <c r="A81" s="86" t="s">
        <v>167</v>
      </c>
      <c r="B81" s="90" t="s">
        <v>331</v>
      </c>
      <c r="C81" s="73">
        <v>1</v>
      </c>
      <c r="D81" s="73">
        <v>1</v>
      </c>
      <c r="E81" s="73" t="s">
        <v>51</v>
      </c>
      <c r="F81" s="73">
        <v>3</v>
      </c>
      <c r="G81" s="73" t="s">
        <v>51</v>
      </c>
      <c r="H81" s="73" t="s">
        <v>51</v>
      </c>
      <c r="I81" s="73" t="s">
        <v>51</v>
      </c>
      <c r="J81" s="73" t="s">
        <v>51</v>
      </c>
      <c r="K81" s="73" t="s">
        <v>51</v>
      </c>
      <c r="L81" s="73" t="s">
        <v>51</v>
      </c>
      <c r="M81" s="73" t="s">
        <v>51</v>
      </c>
      <c r="N81" s="73">
        <v>1</v>
      </c>
      <c r="O81" s="73">
        <v>1</v>
      </c>
      <c r="P81" s="73">
        <v>3</v>
      </c>
    </row>
    <row r="82" spans="1:16" ht="42" x14ac:dyDescent="0.3">
      <c r="A82" s="86" t="s">
        <v>169</v>
      </c>
      <c r="B82" s="90" t="s">
        <v>332</v>
      </c>
      <c r="C82" s="73">
        <v>1</v>
      </c>
      <c r="D82" s="73">
        <v>1</v>
      </c>
      <c r="E82" s="73" t="s">
        <v>51</v>
      </c>
      <c r="F82" s="73">
        <v>3</v>
      </c>
      <c r="G82" s="73" t="s">
        <v>51</v>
      </c>
      <c r="H82" s="73" t="s">
        <v>51</v>
      </c>
      <c r="I82" s="73" t="s">
        <v>51</v>
      </c>
      <c r="J82" s="73" t="s">
        <v>51</v>
      </c>
      <c r="K82" s="73" t="s">
        <v>51</v>
      </c>
      <c r="L82" s="73" t="s">
        <v>51</v>
      </c>
      <c r="M82" s="73" t="s">
        <v>51</v>
      </c>
      <c r="N82" s="73">
        <v>1</v>
      </c>
      <c r="O82" s="73">
        <v>1</v>
      </c>
      <c r="P82" s="73">
        <v>3</v>
      </c>
    </row>
    <row r="83" spans="1:16" x14ac:dyDescent="0.3">
      <c r="A83" s="85"/>
      <c r="B83" s="85"/>
      <c r="C83" s="109">
        <f>ROUND(AVERAGE(C77:C82),2)</f>
        <v>1</v>
      </c>
      <c r="D83" s="109">
        <f t="shared" ref="D83:P83" si="12">ROUND(AVERAGE(D77:D82),2)</f>
        <v>1</v>
      </c>
      <c r="E83" s="109" t="e">
        <f t="shared" si="12"/>
        <v>#DIV/0!</v>
      </c>
      <c r="F83" s="109">
        <f t="shared" si="12"/>
        <v>3</v>
      </c>
      <c r="G83" s="109" t="e">
        <f t="shared" si="12"/>
        <v>#DIV/0!</v>
      </c>
      <c r="H83" s="109" t="e">
        <f t="shared" si="12"/>
        <v>#DIV/0!</v>
      </c>
      <c r="I83" s="109" t="e">
        <f t="shared" si="12"/>
        <v>#DIV/0!</v>
      </c>
      <c r="J83" s="109" t="e">
        <f t="shared" si="12"/>
        <v>#DIV/0!</v>
      </c>
      <c r="K83" s="109" t="e">
        <f t="shared" si="12"/>
        <v>#DIV/0!</v>
      </c>
      <c r="L83" s="109" t="e">
        <f t="shared" si="12"/>
        <v>#DIV/0!</v>
      </c>
      <c r="M83" s="109" t="e">
        <f t="shared" si="12"/>
        <v>#DIV/0!</v>
      </c>
      <c r="N83" s="109">
        <f t="shared" si="12"/>
        <v>1</v>
      </c>
      <c r="O83" s="109">
        <f t="shared" si="12"/>
        <v>1</v>
      </c>
      <c r="P83" s="109">
        <f t="shared" si="12"/>
        <v>2.4</v>
      </c>
    </row>
    <row r="84" spans="1:16" x14ac:dyDescent="0.3">
      <c r="A84" s="85"/>
      <c r="B84" s="85"/>
      <c r="C84" s="109">
        <f>IFERROR(C83,"-")</f>
        <v>1</v>
      </c>
      <c r="D84" s="109">
        <f t="shared" ref="D84:P84" si="13">IFERROR(D83,"-")</f>
        <v>1</v>
      </c>
      <c r="E84" s="109" t="str">
        <f t="shared" si="13"/>
        <v>-</v>
      </c>
      <c r="F84" s="109">
        <f t="shared" si="13"/>
        <v>3</v>
      </c>
      <c r="G84" s="109" t="str">
        <f t="shared" si="13"/>
        <v>-</v>
      </c>
      <c r="H84" s="109" t="str">
        <f t="shared" si="13"/>
        <v>-</v>
      </c>
      <c r="I84" s="109" t="str">
        <f t="shared" si="13"/>
        <v>-</v>
      </c>
      <c r="J84" s="109" t="str">
        <f t="shared" si="13"/>
        <v>-</v>
      </c>
      <c r="K84" s="109" t="str">
        <f t="shared" si="13"/>
        <v>-</v>
      </c>
      <c r="L84" s="109" t="str">
        <f t="shared" si="13"/>
        <v>-</v>
      </c>
      <c r="M84" s="109" t="str">
        <f t="shared" si="13"/>
        <v>-</v>
      </c>
      <c r="N84" s="109">
        <f t="shared" si="13"/>
        <v>1</v>
      </c>
      <c r="O84" s="109">
        <f t="shared" si="13"/>
        <v>1</v>
      </c>
      <c r="P84" s="109">
        <f t="shared" si="13"/>
        <v>2.4</v>
      </c>
    </row>
    <row r="85" spans="1:16" x14ac:dyDescent="0.3">
      <c r="A85" s="85"/>
      <c r="B85" s="85"/>
      <c r="C85" s="83"/>
      <c r="D85" s="83"/>
      <c r="E85" s="83"/>
      <c r="F85" s="83"/>
      <c r="G85" s="83"/>
      <c r="H85" s="83"/>
      <c r="I85" s="83"/>
      <c r="J85" s="83"/>
      <c r="K85" s="83"/>
      <c r="L85" s="83"/>
      <c r="M85" s="83"/>
      <c r="N85" s="83"/>
      <c r="O85" s="83"/>
      <c r="P85" s="83"/>
    </row>
    <row r="86" spans="1:16" x14ac:dyDescent="0.3">
      <c r="A86" s="85"/>
      <c r="B86" s="85"/>
      <c r="C86" s="83"/>
      <c r="D86" s="83"/>
      <c r="E86" s="83"/>
      <c r="F86" s="83"/>
      <c r="G86" s="83"/>
      <c r="H86" s="83"/>
      <c r="I86" s="83"/>
      <c r="J86" s="83"/>
      <c r="K86" s="83"/>
      <c r="L86" s="83"/>
      <c r="M86" s="83"/>
      <c r="N86" s="83"/>
      <c r="O86" s="83"/>
      <c r="P86" s="83"/>
    </row>
    <row r="87" spans="1:16" x14ac:dyDescent="0.3">
      <c r="A87" s="389" t="s">
        <v>726</v>
      </c>
      <c r="B87" s="390"/>
      <c r="C87" s="390"/>
      <c r="D87" s="390"/>
      <c r="E87" s="390"/>
      <c r="F87" s="390"/>
      <c r="G87" s="390"/>
      <c r="H87" s="390"/>
      <c r="I87" s="390"/>
      <c r="J87" s="390"/>
      <c r="K87" s="390"/>
      <c r="L87" s="390"/>
      <c r="M87" s="390"/>
      <c r="N87" s="83"/>
      <c r="O87" s="83"/>
      <c r="P87" s="83"/>
    </row>
    <row r="88" spans="1:16" x14ac:dyDescent="0.3">
      <c r="A88" s="86" t="s">
        <v>145</v>
      </c>
      <c r="B88" s="86" t="s">
        <v>146</v>
      </c>
      <c r="C88" s="72" t="s">
        <v>147</v>
      </c>
      <c r="D88" s="72" t="s">
        <v>148</v>
      </c>
      <c r="E88" s="72" t="s">
        <v>149</v>
      </c>
      <c r="F88" s="72" t="s">
        <v>150</v>
      </c>
      <c r="G88" s="72" t="s">
        <v>151</v>
      </c>
      <c r="H88" s="72" t="s">
        <v>152</v>
      </c>
      <c r="I88" s="72" t="s">
        <v>153</v>
      </c>
      <c r="J88" s="72" t="s">
        <v>154</v>
      </c>
      <c r="K88" s="72" t="s">
        <v>155</v>
      </c>
      <c r="L88" s="72" t="s">
        <v>156</v>
      </c>
      <c r="M88" s="72" t="s">
        <v>157</v>
      </c>
      <c r="N88" s="72" t="s">
        <v>158</v>
      </c>
      <c r="O88" s="72" t="s">
        <v>159</v>
      </c>
      <c r="P88" s="72" t="s">
        <v>160</v>
      </c>
    </row>
    <row r="89" spans="1:16" ht="28.2" x14ac:dyDescent="0.3">
      <c r="A89" s="86" t="s">
        <v>161</v>
      </c>
      <c r="B89" s="90" t="s">
        <v>333</v>
      </c>
      <c r="C89" s="73">
        <v>3</v>
      </c>
      <c r="D89" s="76">
        <v>3</v>
      </c>
      <c r="E89" s="73" t="s">
        <v>51</v>
      </c>
      <c r="F89" s="76">
        <v>2</v>
      </c>
      <c r="G89" s="73" t="s">
        <v>51</v>
      </c>
      <c r="H89" s="73" t="s">
        <v>51</v>
      </c>
      <c r="I89" s="73" t="s">
        <v>51</v>
      </c>
      <c r="J89" s="73" t="s">
        <v>51</v>
      </c>
      <c r="K89" s="73" t="s">
        <v>51</v>
      </c>
      <c r="L89" s="73" t="s">
        <v>51</v>
      </c>
      <c r="M89" s="73" t="s">
        <v>51</v>
      </c>
      <c r="N89" s="73" t="s">
        <v>51</v>
      </c>
      <c r="O89" s="76">
        <v>1</v>
      </c>
      <c r="P89" s="73" t="s">
        <v>51</v>
      </c>
    </row>
    <row r="90" spans="1:16" ht="28.2" x14ac:dyDescent="0.3">
      <c r="A90" s="86" t="s">
        <v>163</v>
      </c>
      <c r="B90" s="90" t="s">
        <v>334</v>
      </c>
      <c r="C90" s="77">
        <v>3</v>
      </c>
      <c r="D90" s="75">
        <v>2</v>
      </c>
      <c r="E90" s="73" t="s">
        <v>51</v>
      </c>
      <c r="F90" s="75">
        <v>2</v>
      </c>
      <c r="G90" s="73" t="s">
        <v>51</v>
      </c>
      <c r="H90" s="73" t="s">
        <v>51</v>
      </c>
      <c r="I90" s="73" t="s">
        <v>51</v>
      </c>
      <c r="J90" s="73" t="s">
        <v>51</v>
      </c>
      <c r="K90" s="73" t="s">
        <v>51</v>
      </c>
      <c r="L90" s="73" t="s">
        <v>51</v>
      </c>
      <c r="M90" s="73" t="s">
        <v>51</v>
      </c>
      <c r="N90" s="73" t="s">
        <v>51</v>
      </c>
      <c r="O90" s="75">
        <v>1</v>
      </c>
      <c r="P90" s="73" t="s">
        <v>51</v>
      </c>
    </row>
    <row r="91" spans="1:16" ht="28.2" x14ac:dyDescent="0.3">
      <c r="A91" s="86" t="s">
        <v>165</v>
      </c>
      <c r="B91" s="90" t="s">
        <v>335</v>
      </c>
      <c r="C91" s="77">
        <v>3</v>
      </c>
      <c r="D91" s="75">
        <v>2</v>
      </c>
      <c r="E91" s="73" t="s">
        <v>51</v>
      </c>
      <c r="F91" s="75">
        <v>2</v>
      </c>
      <c r="G91" s="73" t="s">
        <v>51</v>
      </c>
      <c r="H91" s="73" t="s">
        <v>51</v>
      </c>
      <c r="I91" s="73" t="s">
        <v>51</v>
      </c>
      <c r="J91" s="73" t="s">
        <v>51</v>
      </c>
      <c r="K91" s="73" t="s">
        <v>51</v>
      </c>
      <c r="L91" s="73" t="s">
        <v>51</v>
      </c>
      <c r="M91" s="73" t="s">
        <v>51</v>
      </c>
      <c r="N91" s="73" t="s">
        <v>51</v>
      </c>
      <c r="O91" s="75">
        <v>1</v>
      </c>
      <c r="P91" s="73" t="s">
        <v>51</v>
      </c>
    </row>
    <row r="92" spans="1:16" ht="42" x14ac:dyDescent="0.3">
      <c r="A92" s="86" t="s">
        <v>167</v>
      </c>
      <c r="B92" s="90" t="s">
        <v>336</v>
      </c>
      <c r="C92" s="77">
        <v>3</v>
      </c>
      <c r="D92" s="75">
        <v>2</v>
      </c>
      <c r="E92" s="73" t="s">
        <v>51</v>
      </c>
      <c r="F92" s="75">
        <v>2</v>
      </c>
      <c r="G92" s="73" t="s">
        <v>51</v>
      </c>
      <c r="H92" s="73" t="s">
        <v>51</v>
      </c>
      <c r="I92" s="73" t="s">
        <v>51</v>
      </c>
      <c r="J92" s="73" t="s">
        <v>51</v>
      </c>
      <c r="K92" s="73" t="s">
        <v>51</v>
      </c>
      <c r="L92" s="73" t="s">
        <v>51</v>
      </c>
      <c r="M92" s="73" t="s">
        <v>51</v>
      </c>
      <c r="N92" s="73" t="s">
        <v>51</v>
      </c>
      <c r="O92" s="75">
        <v>1</v>
      </c>
      <c r="P92" s="73" t="s">
        <v>51</v>
      </c>
    </row>
    <row r="93" spans="1:16" ht="42" x14ac:dyDescent="0.3">
      <c r="A93" s="86" t="s">
        <v>169</v>
      </c>
      <c r="B93" s="90" t="s">
        <v>337</v>
      </c>
      <c r="C93" s="77">
        <v>3</v>
      </c>
      <c r="D93" s="75">
        <v>2</v>
      </c>
      <c r="E93" s="73" t="s">
        <v>51</v>
      </c>
      <c r="F93" s="75">
        <v>2</v>
      </c>
      <c r="G93" s="73" t="s">
        <v>51</v>
      </c>
      <c r="H93" s="73" t="s">
        <v>51</v>
      </c>
      <c r="I93" s="73" t="s">
        <v>51</v>
      </c>
      <c r="J93" s="73" t="s">
        <v>51</v>
      </c>
      <c r="K93" s="73" t="s">
        <v>51</v>
      </c>
      <c r="L93" s="73" t="s">
        <v>51</v>
      </c>
      <c r="M93" s="73" t="s">
        <v>51</v>
      </c>
      <c r="N93" s="73" t="s">
        <v>51</v>
      </c>
      <c r="O93" s="75">
        <v>1</v>
      </c>
      <c r="P93" s="73" t="s">
        <v>51</v>
      </c>
    </row>
    <row r="94" spans="1:16" x14ac:dyDescent="0.3">
      <c r="A94" s="85"/>
      <c r="B94" s="85"/>
      <c r="C94" s="109">
        <f>ROUND(AVERAGE(C88:C93),2)</f>
        <v>3</v>
      </c>
      <c r="D94" s="109">
        <f t="shared" ref="D94:P94" si="14">ROUND(AVERAGE(D88:D93),2)</f>
        <v>2.2000000000000002</v>
      </c>
      <c r="E94" s="109" t="e">
        <f t="shared" si="14"/>
        <v>#DIV/0!</v>
      </c>
      <c r="F94" s="109">
        <f t="shared" si="14"/>
        <v>2</v>
      </c>
      <c r="G94" s="109" t="e">
        <f t="shared" si="14"/>
        <v>#DIV/0!</v>
      </c>
      <c r="H94" s="109" t="e">
        <f t="shared" si="14"/>
        <v>#DIV/0!</v>
      </c>
      <c r="I94" s="109" t="e">
        <f t="shared" si="14"/>
        <v>#DIV/0!</v>
      </c>
      <c r="J94" s="109" t="e">
        <f t="shared" si="14"/>
        <v>#DIV/0!</v>
      </c>
      <c r="K94" s="109" t="e">
        <f t="shared" si="14"/>
        <v>#DIV/0!</v>
      </c>
      <c r="L94" s="109" t="e">
        <f t="shared" si="14"/>
        <v>#DIV/0!</v>
      </c>
      <c r="M94" s="109" t="e">
        <f t="shared" si="14"/>
        <v>#DIV/0!</v>
      </c>
      <c r="N94" s="109" t="e">
        <f t="shared" si="14"/>
        <v>#DIV/0!</v>
      </c>
      <c r="O94" s="109">
        <f t="shared" si="14"/>
        <v>1</v>
      </c>
      <c r="P94" s="109" t="e">
        <f t="shared" si="14"/>
        <v>#DIV/0!</v>
      </c>
    </row>
    <row r="95" spans="1:16" x14ac:dyDescent="0.3">
      <c r="A95" s="85"/>
      <c r="B95" s="85"/>
      <c r="C95" s="109">
        <f>IFERROR(C94,"-")</f>
        <v>3</v>
      </c>
      <c r="D95" s="109">
        <f t="shared" ref="D95:P95" si="15">IFERROR(D94,"-")</f>
        <v>2.2000000000000002</v>
      </c>
      <c r="E95" s="109" t="str">
        <f t="shared" si="15"/>
        <v>-</v>
      </c>
      <c r="F95" s="109">
        <f t="shared" si="15"/>
        <v>2</v>
      </c>
      <c r="G95" s="109" t="str">
        <f t="shared" si="15"/>
        <v>-</v>
      </c>
      <c r="H95" s="109" t="str">
        <f t="shared" si="15"/>
        <v>-</v>
      </c>
      <c r="I95" s="109" t="str">
        <f t="shared" si="15"/>
        <v>-</v>
      </c>
      <c r="J95" s="109" t="str">
        <f t="shared" si="15"/>
        <v>-</v>
      </c>
      <c r="K95" s="109" t="str">
        <f t="shared" si="15"/>
        <v>-</v>
      </c>
      <c r="L95" s="109" t="str">
        <f t="shared" si="15"/>
        <v>-</v>
      </c>
      <c r="M95" s="109" t="str">
        <f t="shared" si="15"/>
        <v>-</v>
      </c>
      <c r="N95" s="109" t="str">
        <f t="shared" si="15"/>
        <v>-</v>
      </c>
      <c r="O95" s="109">
        <f t="shared" si="15"/>
        <v>1</v>
      </c>
      <c r="P95" s="109" t="str">
        <f t="shared" si="15"/>
        <v>-</v>
      </c>
    </row>
    <row r="96" spans="1:16" x14ac:dyDescent="0.3">
      <c r="A96" s="85"/>
      <c r="B96" s="85"/>
      <c r="C96" s="83"/>
      <c r="D96" s="83"/>
      <c r="E96" s="83"/>
      <c r="F96" s="83"/>
      <c r="G96" s="83"/>
      <c r="H96" s="83"/>
      <c r="I96" s="83"/>
      <c r="J96" s="83"/>
      <c r="K96" s="83"/>
      <c r="L96" s="83"/>
      <c r="M96" s="83"/>
      <c r="N96" s="83"/>
      <c r="O96" s="83"/>
      <c r="P96" s="83"/>
    </row>
    <row r="97" spans="1:16" x14ac:dyDescent="0.3">
      <c r="A97" s="85"/>
      <c r="B97" s="85"/>
      <c r="C97" s="83"/>
      <c r="D97" s="83"/>
      <c r="E97" s="83"/>
      <c r="F97" s="83"/>
      <c r="G97" s="83"/>
      <c r="H97" s="83"/>
      <c r="I97" s="83"/>
      <c r="J97" s="83"/>
      <c r="K97" s="83"/>
      <c r="L97" s="83"/>
      <c r="M97" s="83"/>
      <c r="N97" s="83"/>
      <c r="O97" s="83"/>
      <c r="P97" s="83"/>
    </row>
    <row r="98" spans="1:16" x14ac:dyDescent="0.3">
      <c r="A98" s="85"/>
      <c r="B98" s="85"/>
      <c r="C98" s="393" t="s">
        <v>338</v>
      </c>
      <c r="D98" s="394"/>
      <c r="E98" s="394"/>
      <c r="F98" s="394"/>
      <c r="G98" s="394"/>
      <c r="H98" s="394"/>
      <c r="I98" s="394"/>
      <c r="J98" s="394"/>
      <c r="K98" s="394"/>
      <c r="L98" s="394"/>
      <c r="M98" s="394"/>
      <c r="N98" s="83"/>
      <c r="O98" s="83"/>
      <c r="P98" s="83"/>
    </row>
    <row r="99" spans="1:16" x14ac:dyDescent="0.3">
      <c r="A99" s="85"/>
      <c r="B99" s="85"/>
      <c r="C99" s="83"/>
      <c r="D99" s="83"/>
      <c r="E99" s="83"/>
      <c r="F99" s="83"/>
      <c r="G99" s="83"/>
      <c r="H99" s="83"/>
      <c r="I99" s="83"/>
      <c r="J99" s="83"/>
      <c r="K99" s="83"/>
      <c r="L99" s="83"/>
      <c r="M99" s="83"/>
      <c r="N99" s="83"/>
      <c r="O99" s="83"/>
      <c r="P99" s="83"/>
    </row>
    <row r="100" spans="1:16" x14ac:dyDescent="0.3">
      <c r="A100" s="389" t="s">
        <v>727</v>
      </c>
      <c r="B100" s="390"/>
      <c r="C100" s="390"/>
      <c r="D100" s="390"/>
      <c r="E100" s="390"/>
      <c r="F100" s="390"/>
      <c r="G100" s="390"/>
      <c r="H100" s="390"/>
      <c r="I100" s="390"/>
      <c r="J100" s="390"/>
      <c r="K100" s="390"/>
      <c r="L100" s="390"/>
      <c r="M100" s="390"/>
      <c r="N100" s="83"/>
      <c r="O100" s="83"/>
      <c r="P100" s="83"/>
    </row>
    <row r="101" spans="1:16" x14ac:dyDescent="0.3">
      <c r="A101" s="86" t="s">
        <v>145</v>
      </c>
      <c r="B101" s="86" t="s">
        <v>146</v>
      </c>
      <c r="C101" s="72" t="s">
        <v>147</v>
      </c>
      <c r="D101" s="72" t="s">
        <v>148</v>
      </c>
      <c r="E101" s="72" t="s">
        <v>149</v>
      </c>
      <c r="F101" s="72" t="s">
        <v>150</v>
      </c>
      <c r="G101" s="72" t="s">
        <v>151</v>
      </c>
      <c r="H101" s="72" t="s">
        <v>152</v>
      </c>
      <c r="I101" s="72" t="s">
        <v>153</v>
      </c>
      <c r="J101" s="72" t="s">
        <v>154</v>
      </c>
      <c r="K101" s="72" t="s">
        <v>155</v>
      </c>
      <c r="L101" s="72" t="s">
        <v>156</v>
      </c>
      <c r="M101" s="72" t="s">
        <v>157</v>
      </c>
      <c r="N101" s="72" t="s">
        <v>158</v>
      </c>
      <c r="O101" s="72" t="s">
        <v>159</v>
      </c>
      <c r="P101" s="72" t="s">
        <v>160</v>
      </c>
    </row>
    <row r="102" spans="1:16" ht="31.2" x14ac:dyDescent="0.3">
      <c r="A102" s="86" t="s">
        <v>161</v>
      </c>
      <c r="B102" s="89" t="s">
        <v>339</v>
      </c>
      <c r="C102" s="73">
        <v>2</v>
      </c>
      <c r="D102" s="73">
        <v>1</v>
      </c>
      <c r="E102" s="73" t="s">
        <v>51</v>
      </c>
      <c r="F102" s="73">
        <v>1</v>
      </c>
      <c r="G102" s="73" t="s">
        <v>51</v>
      </c>
      <c r="H102" s="73" t="s">
        <v>51</v>
      </c>
      <c r="I102" s="73" t="s">
        <v>51</v>
      </c>
      <c r="J102" s="73" t="s">
        <v>51</v>
      </c>
      <c r="K102" s="73" t="s">
        <v>51</v>
      </c>
      <c r="L102" s="73" t="s">
        <v>51</v>
      </c>
      <c r="M102" s="73" t="s">
        <v>51</v>
      </c>
      <c r="N102" s="73">
        <v>1</v>
      </c>
      <c r="O102" s="73">
        <v>2</v>
      </c>
      <c r="P102" s="73">
        <v>1</v>
      </c>
    </row>
    <row r="103" spans="1:16" ht="15.6" x14ac:dyDescent="0.3">
      <c r="A103" s="86" t="s">
        <v>163</v>
      </c>
      <c r="B103" s="89" t="s">
        <v>340</v>
      </c>
      <c r="C103" s="77">
        <v>2</v>
      </c>
      <c r="D103" s="73">
        <v>2</v>
      </c>
      <c r="E103" s="73">
        <v>1</v>
      </c>
      <c r="F103" s="73">
        <v>2</v>
      </c>
      <c r="G103" s="73" t="s">
        <v>51</v>
      </c>
      <c r="H103" s="73" t="s">
        <v>51</v>
      </c>
      <c r="I103" s="73" t="s">
        <v>51</v>
      </c>
      <c r="J103" s="73" t="s">
        <v>51</v>
      </c>
      <c r="K103" s="73" t="s">
        <v>51</v>
      </c>
      <c r="L103" s="73" t="s">
        <v>51</v>
      </c>
      <c r="M103" s="73" t="s">
        <v>51</v>
      </c>
      <c r="N103" s="73">
        <v>1</v>
      </c>
      <c r="O103" s="73">
        <v>2</v>
      </c>
      <c r="P103" s="73">
        <v>2</v>
      </c>
    </row>
    <row r="104" spans="1:16" ht="15.6" x14ac:dyDescent="0.3">
      <c r="A104" s="86" t="s">
        <v>165</v>
      </c>
      <c r="B104" s="89" t="s">
        <v>341</v>
      </c>
      <c r="C104" s="77">
        <v>2</v>
      </c>
      <c r="D104" s="73">
        <v>2</v>
      </c>
      <c r="E104" s="73">
        <v>1</v>
      </c>
      <c r="F104" s="73">
        <v>2</v>
      </c>
      <c r="G104" s="73" t="s">
        <v>51</v>
      </c>
      <c r="H104" s="73" t="s">
        <v>51</v>
      </c>
      <c r="I104" s="73" t="s">
        <v>51</v>
      </c>
      <c r="J104" s="73" t="s">
        <v>51</v>
      </c>
      <c r="K104" s="73" t="s">
        <v>51</v>
      </c>
      <c r="L104" s="73" t="s">
        <v>51</v>
      </c>
      <c r="M104" s="73" t="s">
        <v>51</v>
      </c>
      <c r="N104" s="73">
        <v>1</v>
      </c>
      <c r="O104" s="73">
        <v>1</v>
      </c>
      <c r="P104" s="73">
        <v>2</v>
      </c>
    </row>
    <row r="105" spans="1:16" ht="31.2" x14ac:dyDescent="0.3">
      <c r="A105" s="86" t="s">
        <v>167</v>
      </c>
      <c r="B105" s="89" t="s">
        <v>342</v>
      </c>
      <c r="C105" s="77">
        <v>2</v>
      </c>
      <c r="D105" s="73">
        <v>2</v>
      </c>
      <c r="E105" s="73">
        <v>1</v>
      </c>
      <c r="F105" s="73"/>
      <c r="G105" s="73" t="s">
        <v>51</v>
      </c>
      <c r="H105" s="73" t="s">
        <v>51</v>
      </c>
      <c r="I105" s="73" t="s">
        <v>51</v>
      </c>
      <c r="J105" s="73" t="s">
        <v>51</v>
      </c>
      <c r="K105" s="73" t="s">
        <v>51</v>
      </c>
      <c r="L105" s="73" t="s">
        <v>51</v>
      </c>
      <c r="M105" s="73" t="s">
        <v>51</v>
      </c>
      <c r="N105" s="73">
        <v>1</v>
      </c>
      <c r="O105" s="73">
        <v>1</v>
      </c>
      <c r="P105" s="73">
        <v>2</v>
      </c>
    </row>
    <row r="106" spans="1:16" ht="31.2" x14ac:dyDescent="0.3">
      <c r="A106" s="86" t="s">
        <v>169</v>
      </c>
      <c r="B106" s="89" t="s">
        <v>343</v>
      </c>
      <c r="C106" s="77">
        <v>2</v>
      </c>
      <c r="D106" s="73">
        <v>1</v>
      </c>
      <c r="E106" s="73" t="s">
        <v>51</v>
      </c>
      <c r="F106" s="73">
        <v>1</v>
      </c>
      <c r="G106" s="73" t="s">
        <v>51</v>
      </c>
      <c r="H106" s="73">
        <v>1</v>
      </c>
      <c r="I106" s="73" t="s">
        <v>51</v>
      </c>
      <c r="J106" s="73" t="s">
        <v>51</v>
      </c>
      <c r="K106" s="73" t="s">
        <v>51</v>
      </c>
      <c r="L106" s="73" t="s">
        <v>51</v>
      </c>
      <c r="M106" s="73" t="s">
        <v>51</v>
      </c>
      <c r="N106" s="73">
        <v>1</v>
      </c>
      <c r="O106" s="73">
        <v>2</v>
      </c>
      <c r="P106" s="73">
        <v>1</v>
      </c>
    </row>
    <row r="107" spans="1:16" ht="15.6" x14ac:dyDescent="0.3">
      <c r="A107" s="86" t="s">
        <v>171</v>
      </c>
      <c r="B107" s="89" t="s">
        <v>344</v>
      </c>
      <c r="C107" s="77">
        <v>2</v>
      </c>
      <c r="D107" s="73">
        <v>2</v>
      </c>
      <c r="E107" s="73" t="s">
        <v>51</v>
      </c>
      <c r="F107" s="73">
        <v>1</v>
      </c>
      <c r="G107" s="73" t="s">
        <v>51</v>
      </c>
      <c r="H107" s="73">
        <v>1</v>
      </c>
      <c r="I107" s="73" t="s">
        <v>51</v>
      </c>
      <c r="J107" s="73" t="s">
        <v>51</v>
      </c>
      <c r="K107" s="73" t="s">
        <v>51</v>
      </c>
      <c r="L107" s="73" t="s">
        <v>51</v>
      </c>
      <c r="M107" s="73" t="s">
        <v>51</v>
      </c>
      <c r="N107" s="73">
        <v>1</v>
      </c>
      <c r="O107" s="73">
        <v>2</v>
      </c>
      <c r="P107" s="73">
        <v>2</v>
      </c>
    </row>
    <row r="108" spans="1:16" x14ac:dyDescent="0.3">
      <c r="A108" s="85"/>
      <c r="B108" s="85"/>
      <c r="C108" s="109">
        <f>ROUND(AVERAGE(C102:C107),2)</f>
        <v>2</v>
      </c>
      <c r="D108" s="109">
        <f t="shared" ref="D108:P108" si="16">ROUND(AVERAGE(D102:D107),2)</f>
        <v>1.67</v>
      </c>
      <c r="E108" s="109">
        <f t="shared" si="16"/>
        <v>1</v>
      </c>
      <c r="F108" s="109">
        <f t="shared" si="16"/>
        <v>1.4</v>
      </c>
      <c r="G108" s="109" t="e">
        <f t="shared" si="16"/>
        <v>#DIV/0!</v>
      </c>
      <c r="H108" s="109">
        <f t="shared" si="16"/>
        <v>1</v>
      </c>
      <c r="I108" s="109" t="e">
        <f t="shared" si="16"/>
        <v>#DIV/0!</v>
      </c>
      <c r="J108" s="109" t="e">
        <f t="shared" si="16"/>
        <v>#DIV/0!</v>
      </c>
      <c r="K108" s="109" t="e">
        <f t="shared" si="16"/>
        <v>#DIV/0!</v>
      </c>
      <c r="L108" s="109" t="e">
        <f t="shared" si="16"/>
        <v>#DIV/0!</v>
      </c>
      <c r="M108" s="109" t="e">
        <f t="shared" si="16"/>
        <v>#DIV/0!</v>
      </c>
      <c r="N108" s="109">
        <f t="shared" si="16"/>
        <v>1</v>
      </c>
      <c r="O108" s="109">
        <f t="shared" si="16"/>
        <v>1.67</v>
      </c>
      <c r="P108" s="109">
        <f t="shared" si="16"/>
        <v>1.67</v>
      </c>
    </row>
    <row r="109" spans="1:16" x14ac:dyDescent="0.3">
      <c r="A109" s="85"/>
      <c r="B109" s="85"/>
      <c r="C109" s="109">
        <f>IFERROR(C108,"-")</f>
        <v>2</v>
      </c>
      <c r="D109" s="109">
        <f t="shared" ref="D109:P109" si="17">IFERROR(D108,"-")</f>
        <v>1.67</v>
      </c>
      <c r="E109" s="109">
        <f t="shared" si="17"/>
        <v>1</v>
      </c>
      <c r="F109" s="109">
        <f t="shared" si="17"/>
        <v>1.4</v>
      </c>
      <c r="G109" s="109" t="str">
        <f t="shared" si="17"/>
        <v>-</v>
      </c>
      <c r="H109" s="109">
        <f t="shared" si="17"/>
        <v>1</v>
      </c>
      <c r="I109" s="109" t="str">
        <f t="shared" si="17"/>
        <v>-</v>
      </c>
      <c r="J109" s="109" t="str">
        <f t="shared" si="17"/>
        <v>-</v>
      </c>
      <c r="K109" s="109" t="str">
        <f t="shared" si="17"/>
        <v>-</v>
      </c>
      <c r="L109" s="109" t="str">
        <f t="shared" si="17"/>
        <v>-</v>
      </c>
      <c r="M109" s="109" t="str">
        <f t="shared" si="17"/>
        <v>-</v>
      </c>
      <c r="N109" s="109">
        <f t="shared" si="17"/>
        <v>1</v>
      </c>
      <c r="O109" s="109">
        <f t="shared" si="17"/>
        <v>1.67</v>
      </c>
      <c r="P109" s="109">
        <f t="shared" si="17"/>
        <v>1.67</v>
      </c>
    </row>
    <row r="110" spans="1:16" x14ac:dyDescent="0.3">
      <c r="A110" s="85"/>
      <c r="B110" s="85"/>
      <c r="C110" s="83"/>
      <c r="D110" s="83"/>
      <c r="E110" s="83"/>
      <c r="F110" s="83"/>
      <c r="G110" s="83"/>
      <c r="H110" s="83"/>
      <c r="I110" s="83"/>
      <c r="J110" s="83"/>
      <c r="K110" s="83"/>
      <c r="L110" s="83"/>
      <c r="M110" s="83"/>
      <c r="N110" s="83"/>
      <c r="O110" s="83"/>
      <c r="P110" s="83"/>
    </row>
    <row r="111" spans="1:16" x14ac:dyDescent="0.3">
      <c r="A111" s="389" t="s">
        <v>728</v>
      </c>
      <c r="B111" s="390"/>
      <c r="C111" s="390"/>
      <c r="D111" s="390"/>
      <c r="E111" s="390"/>
      <c r="F111" s="390"/>
      <c r="G111" s="390"/>
      <c r="H111" s="390"/>
      <c r="I111" s="390"/>
      <c r="J111" s="390"/>
      <c r="K111" s="390"/>
      <c r="L111" s="390"/>
      <c r="M111" s="390"/>
      <c r="N111" s="83"/>
      <c r="O111" s="83"/>
      <c r="P111" s="83"/>
    </row>
    <row r="112" spans="1:16" x14ac:dyDescent="0.3">
      <c r="A112" s="86" t="s">
        <v>145</v>
      </c>
      <c r="B112" s="86" t="s">
        <v>146</v>
      </c>
      <c r="C112" s="72" t="s">
        <v>147</v>
      </c>
      <c r="D112" s="72" t="s">
        <v>148</v>
      </c>
      <c r="E112" s="72" t="s">
        <v>149</v>
      </c>
      <c r="F112" s="72" t="s">
        <v>150</v>
      </c>
      <c r="G112" s="72" t="s">
        <v>151</v>
      </c>
      <c r="H112" s="72" t="s">
        <v>152</v>
      </c>
      <c r="I112" s="72" t="s">
        <v>153</v>
      </c>
      <c r="J112" s="72" t="s">
        <v>154</v>
      </c>
      <c r="K112" s="72" t="s">
        <v>155</v>
      </c>
      <c r="L112" s="72" t="s">
        <v>156</v>
      </c>
      <c r="M112" s="72" t="s">
        <v>157</v>
      </c>
      <c r="N112" s="72" t="s">
        <v>158</v>
      </c>
      <c r="O112" s="72" t="s">
        <v>159</v>
      </c>
      <c r="P112" s="72" t="s">
        <v>160</v>
      </c>
    </row>
    <row r="113" spans="1:16" ht="46.8" x14ac:dyDescent="0.3">
      <c r="A113" s="86" t="s">
        <v>161</v>
      </c>
      <c r="B113" s="89" t="s">
        <v>345</v>
      </c>
      <c r="C113" s="73" t="s">
        <v>51</v>
      </c>
      <c r="D113" s="73">
        <v>2</v>
      </c>
      <c r="E113" s="73" t="s">
        <v>51</v>
      </c>
      <c r="F113" s="73" t="s">
        <v>51</v>
      </c>
      <c r="G113" s="73" t="s">
        <v>51</v>
      </c>
      <c r="H113" s="73">
        <v>1</v>
      </c>
      <c r="I113" s="73">
        <v>2</v>
      </c>
      <c r="J113" s="73" t="s">
        <v>51</v>
      </c>
      <c r="K113" s="73">
        <v>3</v>
      </c>
      <c r="L113" s="73">
        <v>2</v>
      </c>
      <c r="M113" s="73">
        <v>2</v>
      </c>
      <c r="N113" s="73">
        <v>3</v>
      </c>
      <c r="O113" s="73" t="s">
        <v>51</v>
      </c>
      <c r="P113" s="73" t="s">
        <v>51</v>
      </c>
    </row>
    <row r="114" spans="1:16" ht="46.8" x14ac:dyDescent="0.3">
      <c r="A114" s="86" t="s">
        <v>163</v>
      </c>
      <c r="B114" s="89" t="s">
        <v>346</v>
      </c>
      <c r="C114" s="73">
        <v>2</v>
      </c>
      <c r="D114" s="73" t="s">
        <v>51</v>
      </c>
      <c r="E114" s="73" t="s">
        <v>51</v>
      </c>
      <c r="F114" s="73" t="s">
        <v>51</v>
      </c>
      <c r="G114" s="73" t="s">
        <v>51</v>
      </c>
      <c r="H114" s="73" t="s">
        <v>51</v>
      </c>
      <c r="I114" s="73">
        <v>2</v>
      </c>
      <c r="J114" s="73" t="s">
        <v>51</v>
      </c>
      <c r="K114" s="73">
        <v>3</v>
      </c>
      <c r="L114" s="73" t="s">
        <v>51</v>
      </c>
      <c r="M114" s="73" t="s">
        <v>51</v>
      </c>
      <c r="N114" s="73">
        <v>3</v>
      </c>
      <c r="O114" s="73" t="s">
        <v>51</v>
      </c>
      <c r="P114" s="73" t="s">
        <v>51</v>
      </c>
    </row>
    <row r="115" spans="1:16" ht="46.8" x14ac:dyDescent="0.3">
      <c r="A115" s="86" t="s">
        <v>165</v>
      </c>
      <c r="B115" s="89" t="s">
        <v>347</v>
      </c>
      <c r="C115" s="73" t="s">
        <v>51</v>
      </c>
      <c r="D115" s="73" t="s">
        <v>51</v>
      </c>
      <c r="E115" s="73" t="s">
        <v>51</v>
      </c>
      <c r="F115" s="73" t="s">
        <v>51</v>
      </c>
      <c r="G115" s="73" t="s">
        <v>51</v>
      </c>
      <c r="H115" s="73" t="s">
        <v>51</v>
      </c>
      <c r="I115" s="73">
        <v>1</v>
      </c>
      <c r="J115" s="73" t="s">
        <v>51</v>
      </c>
      <c r="K115" s="73">
        <v>3</v>
      </c>
      <c r="L115" s="73">
        <v>2</v>
      </c>
      <c r="M115" s="73">
        <v>2</v>
      </c>
      <c r="N115" s="73">
        <v>3</v>
      </c>
      <c r="O115" s="73" t="s">
        <v>51</v>
      </c>
      <c r="P115" s="73" t="s">
        <v>51</v>
      </c>
    </row>
    <row r="116" spans="1:16" ht="31.2" x14ac:dyDescent="0.3">
      <c r="A116" s="86" t="s">
        <v>167</v>
      </c>
      <c r="B116" s="89" t="s">
        <v>348</v>
      </c>
      <c r="C116" s="73" t="s">
        <v>51</v>
      </c>
      <c r="D116" s="73" t="s">
        <v>51</v>
      </c>
      <c r="E116" s="73" t="s">
        <v>51</v>
      </c>
      <c r="F116" s="73" t="s">
        <v>51</v>
      </c>
      <c r="G116" s="73" t="s">
        <v>51</v>
      </c>
      <c r="H116" s="73" t="s">
        <v>51</v>
      </c>
      <c r="I116" s="73" t="s">
        <v>51</v>
      </c>
      <c r="J116" s="73" t="s">
        <v>51</v>
      </c>
      <c r="K116" s="73">
        <v>3</v>
      </c>
      <c r="L116" s="73">
        <v>1</v>
      </c>
      <c r="M116" s="73">
        <v>3</v>
      </c>
      <c r="N116" s="73">
        <v>3</v>
      </c>
      <c r="O116" s="73" t="s">
        <v>51</v>
      </c>
      <c r="P116" s="73" t="s">
        <v>51</v>
      </c>
    </row>
    <row r="117" spans="1:16" ht="31.2" x14ac:dyDescent="0.3">
      <c r="A117" s="86" t="s">
        <v>169</v>
      </c>
      <c r="B117" s="89" t="s">
        <v>349</v>
      </c>
      <c r="C117" s="73" t="s">
        <v>51</v>
      </c>
      <c r="D117" s="73" t="s">
        <v>51</v>
      </c>
      <c r="E117" s="73" t="s">
        <v>51</v>
      </c>
      <c r="F117" s="73" t="s">
        <v>51</v>
      </c>
      <c r="G117" s="73" t="s">
        <v>51</v>
      </c>
      <c r="H117" s="73" t="s">
        <v>51</v>
      </c>
      <c r="I117" s="73" t="s">
        <v>51</v>
      </c>
      <c r="J117" s="73" t="s">
        <v>51</v>
      </c>
      <c r="K117" s="73">
        <v>2</v>
      </c>
      <c r="L117" s="73">
        <v>2</v>
      </c>
      <c r="M117" s="73">
        <v>3</v>
      </c>
      <c r="N117" s="73">
        <v>3</v>
      </c>
      <c r="O117" s="73" t="s">
        <v>51</v>
      </c>
      <c r="P117" s="73" t="s">
        <v>51</v>
      </c>
    </row>
    <row r="118" spans="1:16" ht="62.4" x14ac:dyDescent="0.3">
      <c r="A118" s="86" t="s">
        <v>171</v>
      </c>
      <c r="B118" s="89" t="s">
        <v>350</v>
      </c>
      <c r="C118" s="73" t="s">
        <v>51</v>
      </c>
      <c r="D118" s="73" t="s">
        <v>51</v>
      </c>
      <c r="E118" s="73" t="s">
        <v>51</v>
      </c>
      <c r="F118" s="73" t="s">
        <v>51</v>
      </c>
      <c r="G118" s="73" t="s">
        <v>51</v>
      </c>
      <c r="H118" s="73" t="s">
        <v>51</v>
      </c>
      <c r="I118" s="73" t="s">
        <v>51</v>
      </c>
      <c r="J118" s="73" t="s">
        <v>51</v>
      </c>
      <c r="K118" s="73">
        <v>1</v>
      </c>
      <c r="L118" s="73">
        <v>2</v>
      </c>
      <c r="M118" s="73">
        <v>3</v>
      </c>
      <c r="N118" s="73">
        <v>3</v>
      </c>
      <c r="O118" s="73" t="s">
        <v>51</v>
      </c>
      <c r="P118" s="73" t="s">
        <v>51</v>
      </c>
    </row>
    <row r="119" spans="1:16" x14ac:dyDescent="0.3">
      <c r="A119" s="85"/>
      <c r="B119" s="85"/>
      <c r="C119" s="109">
        <f>ROUND(AVERAGE(C113:C118),2)</f>
        <v>2</v>
      </c>
      <c r="D119" s="109">
        <f t="shared" ref="D119:P119" si="18">ROUND(AVERAGE(D113:D118),2)</f>
        <v>2</v>
      </c>
      <c r="E119" s="109" t="e">
        <f t="shared" si="18"/>
        <v>#DIV/0!</v>
      </c>
      <c r="F119" s="109" t="e">
        <f t="shared" si="18"/>
        <v>#DIV/0!</v>
      </c>
      <c r="G119" s="109" t="e">
        <f t="shared" si="18"/>
        <v>#DIV/0!</v>
      </c>
      <c r="H119" s="109">
        <f t="shared" si="18"/>
        <v>1</v>
      </c>
      <c r="I119" s="109">
        <f t="shared" si="18"/>
        <v>1.67</v>
      </c>
      <c r="J119" s="109" t="e">
        <f t="shared" si="18"/>
        <v>#DIV/0!</v>
      </c>
      <c r="K119" s="109">
        <f t="shared" si="18"/>
        <v>2.5</v>
      </c>
      <c r="L119" s="109">
        <f t="shared" si="18"/>
        <v>1.8</v>
      </c>
      <c r="M119" s="109">
        <f t="shared" si="18"/>
        <v>2.6</v>
      </c>
      <c r="N119" s="109">
        <f t="shared" si="18"/>
        <v>3</v>
      </c>
      <c r="O119" s="109" t="e">
        <f t="shared" si="18"/>
        <v>#DIV/0!</v>
      </c>
      <c r="P119" s="109" t="e">
        <f t="shared" si="18"/>
        <v>#DIV/0!</v>
      </c>
    </row>
    <row r="120" spans="1:16" x14ac:dyDescent="0.3">
      <c r="A120" s="85"/>
      <c r="B120" s="85"/>
      <c r="C120" s="109">
        <f>IFERROR(C119,"-")</f>
        <v>2</v>
      </c>
      <c r="D120" s="109">
        <f t="shared" ref="D120:P120" si="19">IFERROR(D119,"-")</f>
        <v>2</v>
      </c>
      <c r="E120" s="109" t="str">
        <f t="shared" si="19"/>
        <v>-</v>
      </c>
      <c r="F120" s="109" t="str">
        <f t="shared" si="19"/>
        <v>-</v>
      </c>
      <c r="G120" s="109" t="str">
        <f t="shared" si="19"/>
        <v>-</v>
      </c>
      <c r="H120" s="109">
        <f t="shared" si="19"/>
        <v>1</v>
      </c>
      <c r="I120" s="109">
        <f t="shared" si="19"/>
        <v>1.67</v>
      </c>
      <c r="J120" s="109" t="str">
        <f t="shared" si="19"/>
        <v>-</v>
      </c>
      <c r="K120" s="109">
        <f t="shared" si="19"/>
        <v>2.5</v>
      </c>
      <c r="L120" s="109">
        <f t="shared" si="19"/>
        <v>1.8</v>
      </c>
      <c r="M120" s="109">
        <f t="shared" si="19"/>
        <v>2.6</v>
      </c>
      <c r="N120" s="109">
        <f t="shared" si="19"/>
        <v>3</v>
      </c>
      <c r="O120" s="109" t="str">
        <f t="shared" si="19"/>
        <v>-</v>
      </c>
      <c r="P120" s="109" t="str">
        <f t="shared" si="19"/>
        <v>-</v>
      </c>
    </row>
    <row r="121" spans="1:16" x14ac:dyDescent="0.3">
      <c r="A121" s="85"/>
      <c r="B121" s="85"/>
      <c r="C121" s="83"/>
      <c r="D121" s="83"/>
      <c r="E121" s="83"/>
      <c r="F121" s="83"/>
      <c r="G121" s="83"/>
      <c r="H121" s="83"/>
      <c r="I121" s="83"/>
      <c r="J121" s="83"/>
      <c r="K121" s="83"/>
      <c r="L121" s="83"/>
      <c r="M121" s="83"/>
      <c r="N121" s="83"/>
      <c r="O121" s="83"/>
      <c r="P121" s="83"/>
    </row>
    <row r="122" spans="1:16" x14ac:dyDescent="0.3">
      <c r="A122" s="389" t="s">
        <v>729</v>
      </c>
      <c r="B122" s="390"/>
      <c r="C122" s="390"/>
      <c r="D122" s="390"/>
      <c r="E122" s="390"/>
      <c r="F122" s="390"/>
      <c r="G122" s="390"/>
      <c r="H122" s="390"/>
      <c r="I122" s="390"/>
      <c r="J122" s="390"/>
      <c r="K122" s="390"/>
      <c r="L122" s="390"/>
      <c r="M122" s="390"/>
      <c r="N122" s="83"/>
      <c r="O122" s="83"/>
      <c r="P122" s="83"/>
    </row>
    <row r="123" spans="1:16" x14ac:dyDescent="0.3">
      <c r="A123" s="86" t="s">
        <v>145</v>
      </c>
      <c r="B123" s="86" t="s">
        <v>146</v>
      </c>
      <c r="C123" s="72" t="s">
        <v>147</v>
      </c>
      <c r="D123" s="72" t="s">
        <v>148</v>
      </c>
      <c r="E123" s="72" t="s">
        <v>149</v>
      </c>
      <c r="F123" s="72" t="s">
        <v>150</v>
      </c>
      <c r="G123" s="72" t="s">
        <v>151</v>
      </c>
      <c r="H123" s="72" t="s">
        <v>152</v>
      </c>
      <c r="I123" s="72" t="s">
        <v>153</v>
      </c>
      <c r="J123" s="72" t="s">
        <v>154</v>
      </c>
      <c r="K123" s="72" t="s">
        <v>155</v>
      </c>
      <c r="L123" s="72" t="s">
        <v>156</v>
      </c>
      <c r="M123" s="72" t="s">
        <v>157</v>
      </c>
      <c r="N123" s="72" t="s">
        <v>158</v>
      </c>
      <c r="O123" s="72" t="s">
        <v>159</v>
      </c>
      <c r="P123" s="72" t="s">
        <v>160</v>
      </c>
    </row>
    <row r="124" spans="1:16" ht="46.8" x14ac:dyDescent="0.3">
      <c r="A124" s="86" t="s">
        <v>161</v>
      </c>
      <c r="B124" s="89" t="s">
        <v>351</v>
      </c>
      <c r="C124" s="73">
        <v>2</v>
      </c>
      <c r="D124" s="73">
        <v>2</v>
      </c>
      <c r="E124" s="73" t="s">
        <v>51</v>
      </c>
      <c r="F124" s="73" t="s">
        <v>51</v>
      </c>
      <c r="G124" s="73" t="s">
        <v>51</v>
      </c>
      <c r="H124" s="73">
        <v>1</v>
      </c>
      <c r="I124" s="73" t="s">
        <v>51</v>
      </c>
      <c r="J124" s="73" t="s">
        <v>51</v>
      </c>
      <c r="K124" s="73" t="s">
        <v>51</v>
      </c>
      <c r="L124" s="73" t="s">
        <v>51</v>
      </c>
      <c r="M124" s="73" t="s">
        <v>51</v>
      </c>
      <c r="N124" s="73">
        <v>2</v>
      </c>
      <c r="O124" s="73">
        <v>2</v>
      </c>
      <c r="P124" s="73">
        <v>1</v>
      </c>
    </row>
    <row r="125" spans="1:16" ht="31.2" x14ac:dyDescent="0.3">
      <c r="A125" s="86" t="s">
        <v>163</v>
      </c>
      <c r="B125" s="89" t="s">
        <v>352</v>
      </c>
      <c r="C125" s="73">
        <v>2</v>
      </c>
      <c r="D125" s="73">
        <v>2</v>
      </c>
      <c r="E125" s="73" t="s">
        <v>51</v>
      </c>
      <c r="F125" s="73" t="s">
        <v>51</v>
      </c>
      <c r="G125" s="73" t="s">
        <v>51</v>
      </c>
      <c r="H125" s="73">
        <v>1</v>
      </c>
      <c r="I125" s="73" t="s">
        <v>51</v>
      </c>
      <c r="J125" s="73" t="s">
        <v>51</v>
      </c>
      <c r="K125" s="73" t="s">
        <v>51</v>
      </c>
      <c r="L125" s="73" t="s">
        <v>51</v>
      </c>
      <c r="M125" s="73" t="s">
        <v>51</v>
      </c>
      <c r="N125" s="73">
        <v>2</v>
      </c>
      <c r="O125" s="73">
        <v>2</v>
      </c>
      <c r="P125" s="73">
        <v>1</v>
      </c>
    </row>
    <row r="126" spans="1:16" ht="46.8" x14ac:dyDescent="0.3">
      <c r="A126" s="86" t="s">
        <v>165</v>
      </c>
      <c r="B126" s="89" t="s">
        <v>353</v>
      </c>
      <c r="C126" s="73">
        <v>2</v>
      </c>
      <c r="D126" s="73">
        <v>2</v>
      </c>
      <c r="E126" s="73" t="s">
        <v>51</v>
      </c>
      <c r="F126" s="73" t="s">
        <v>51</v>
      </c>
      <c r="G126" s="73" t="s">
        <v>51</v>
      </c>
      <c r="H126" s="73" t="s">
        <v>51</v>
      </c>
      <c r="I126" s="73" t="s">
        <v>51</v>
      </c>
      <c r="J126" s="73" t="s">
        <v>51</v>
      </c>
      <c r="K126" s="73" t="s">
        <v>51</v>
      </c>
      <c r="L126" s="73" t="s">
        <v>51</v>
      </c>
      <c r="M126" s="73" t="s">
        <v>51</v>
      </c>
      <c r="N126" s="73">
        <v>2</v>
      </c>
      <c r="O126" s="73">
        <v>2</v>
      </c>
      <c r="P126" s="73">
        <v>1</v>
      </c>
    </row>
    <row r="127" spans="1:16" ht="31.2" x14ac:dyDescent="0.3">
      <c r="A127" s="86" t="s">
        <v>167</v>
      </c>
      <c r="B127" s="89" t="s">
        <v>354</v>
      </c>
      <c r="C127" s="73">
        <v>1</v>
      </c>
      <c r="D127" s="73">
        <v>2</v>
      </c>
      <c r="E127" s="73" t="s">
        <v>51</v>
      </c>
      <c r="F127" s="73" t="s">
        <v>51</v>
      </c>
      <c r="G127" s="73" t="s">
        <v>51</v>
      </c>
      <c r="H127" s="73" t="s">
        <v>51</v>
      </c>
      <c r="I127" s="73" t="s">
        <v>51</v>
      </c>
      <c r="J127" s="73" t="s">
        <v>51</v>
      </c>
      <c r="K127" s="73" t="s">
        <v>51</v>
      </c>
      <c r="L127" s="73" t="s">
        <v>51</v>
      </c>
      <c r="M127" s="73" t="s">
        <v>51</v>
      </c>
      <c r="N127" s="73">
        <v>2</v>
      </c>
      <c r="O127" s="73">
        <v>2</v>
      </c>
      <c r="P127" s="73">
        <v>1</v>
      </c>
    </row>
    <row r="128" spans="1:16" ht="31.2" x14ac:dyDescent="0.3">
      <c r="A128" s="86" t="s">
        <v>169</v>
      </c>
      <c r="B128" s="89" t="s">
        <v>355</v>
      </c>
      <c r="C128" s="73">
        <v>2</v>
      </c>
      <c r="D128" s="73">
        <v>2</v>
      </c>
      <c r="E128" s="73" t="s">
        <v>51</v>
      </c>
      <c r="F128" s="73" t="s">
        <v>51</v>
      </c>
      <c r="G128" s="73" t="s">
        <v>51</v>
      </c>
      <c r="H128" s="73" t="s">
        <v>51</v>
      </c>
      <c r="I128" s="73" t="s">
        <v>51</v>
      </c>
      <c r="J128" s="73" t="s">
        <v>51</v>
      </c>
      <c r="K128" s="73" t="s">
        <v>51</v>
      </c>
      <c r="L128" s="73" t="s">
        <v>51</v>
      </c>
      <c r="M128" s="73" t="s">
        <v>51</v>
      </c>
      <c r="N128" s="73">
        <v>1</v>
      </c>
      <c r="O128" s="73">
        <v>2</v>
      </c>
      <c r="P128" s="73">
        <v>2</v>
      </c>
    </row>
    <row r="129" spans="1:16" ht="46.8" x14ac:dyDescent="0.3">
      <c r="A129" s="86" t="s">
        <v>171</v>
      </c>
      <c r="B129" s="89" t="s">
        <v>356</v>
      </c>
      <c r="C129" s="73">
        <v>2</v>
      </c>
      <c r="D129" s="73">
        <v>3</v>
      </c>
      <c r="E129" s="73">
        <v>1</v>
      </c>
      <c r="F129" s="73" t="s">
        <v>51</v>
      </c>
      <c r="G129" s="73" t="s">
        <v>51</v>
      </c>
      <c r="H129" s="73" t="s">
        <v>51</v>
      </c>
      <c r="I129" s="73" t="s">
        <v>51</v>
      </c>
      <c r="J129" s="73" t="s">
        <v>51</v>
      </c>
      <c r="K129" s="73" t="s">
        <v>51</v>
      </c>
      <c r="L129" s="73" t="s">
        <v>51</v>
      </c>
      <c r="M129" s="73" t="s">
        <v>51</v>
      </c>
      <c r="N129" s="73">
        <v>3</v>
      </c>
      <c r="O129" s="73">
        <v>3</v>
      </c>
      <c r="P129" s="73">
        <v>3</v>
      </c>
    </row>
    <row r="130" spans="1:16" x14ac:dyDescent="0.3">
      <c r="A130" s="85"/>
      <c r="B130" s="85"/>
      <c r="C130" s="109">
        <f>ROUND(AVERAGE(C124:C129),2)</f>
        <v>1.83</v>
      </c>
      <c r="D130" s="109">
        <f t="shared" ref="D130:P130" si="20">ROUND(AVERAGE(D124:D129),2)</f>
        <v>2.17</v>
      </c>
      <c r="E130" s="109">
        <f t="shared" si="20"/>
        <v>1</v>
      </c>
      <c r="F130" s="109" t="e">
        <f t="shared" si="20"/>
        <v>#DIV/0!</v>
      </c>
      <c r="G130" s="109" t="e">
        <f t="shared" si="20"/>
        <v>#DIV/0!</v>
      </c>
      <c r="H130" s="109">
        <f t="shared" si="20"/>
        <v>1</v>
      </c>
      <c r="I130" s="109" t="e">
        <f t="shared" si="20"/>
        <v>#DIV/0!</v>
      </c>
      <c r="J130" s="109" t="e">
        <f t="shared" si="20"/>
        <v>#DIV/0!</v>
      </c>
      <c r="K130" s="109" t="e">
        <f t="shared" si="20"/>
        <v>#DIV/0!</v>
      </c>
      <c r="L130" s="109" t="e">
        <f t="shared" si="20"/>
        <v>#DIV/0!</v>
      </c>
      <c r="M130" s="109" t="e">
        <f t="shared" si="20"/>
        <v>#DIV/0!</v>
      </c>
      <c r="N130" s="109">
        <f t="shared" si="20"/>
        <v>2</v>
      </c>
      <c r="O130" s="109">
        <f t="shared" si="20"/>
        <v>2.17</v>
      </c>
      <c r="P130" s="109">
        <f t="shared" si="20"/>
        <v>1.5</v>
      </c>
    </row>
    <row r="131" spans="1:16" x14ac:dyDescent="0.3">
      <c r="A131" s="85"/>
      <c r="B131" s="85"/>
      <c r="C131" s="109">
        <f>IFERROR(C130,"-")</f>
        <v>1.83</v>
      </c>
      <c r="D131" s="109">
        <f t="shared" ref="D131:P131" si="21">IFERROR(D130,"-")</f>
        <v>2.17</v>
      </c>
      <c r="E131" s="109">
        <f t="shared" si="21"/>
        <v>1</v>
      </c>
      <c r="F131" s="109" t="str">
        <f t="shared" si="21"/>
        <v>-</v>
      </c>
      <c r="G131" s="109" t="str">
        <f t="shared" si="21"/>
        <v>-</v>
      </c>
      <c r="H131" s="109">
        <f t="shared" si="21"/>
        <v>1</v>
      </c>
      <c r="I131" s="109" t="str">
        <f t="shared" si="21"/>
        <v>-</v>
      </c>
      <c r="J131" s="109" t="str">
        <f t="shared" si="21"/>
        <v>-</v>
      </c>
      <c r="K131" s="109" t="str">
        <f t="shared" si="21"/>
        <v>-</v>
      </c>
      <c r="L131" s="109" t="str">
        <f t="shared" si="21"/>
        <v>-</v>
      </c>
      <c r="M131" s="109" t="str">
        <f t="shared" si="21"/>
        <v>-</v>
      </c>
      <c r="N131" s="109">
        <f t="shared" si="21"/>
        <v>2</v>
      </c>
      <c r="O131" s="109">
        <f t="shared" si="21"/>
        <v>2.17</v>
      </c>
      <c r="P131" s="109">
        <f t="shared" si="21"/>
        <v>1.5</v>
      </c>
    </row>
    <row r="132" spans="1:16" x14ac:dyDescent="0.3">
      <c r="A132" s="85"/>
      <c r="B132" s="85"/>
      <c r="C132" s="83"/>
      <c r="D132" s="83"/>
      <c r="E132" s="83"/>
      <c r="F132" s="83"/>
      <c r="G132" s="83"/>
      <c r="H132" s="83"/>
      <c r="I132" s="83"/>
      <c r="J132" s="83"/>
      <c r="K132" s="83"/>
      <c r="L132" s="83"/>
      <c r="M132" s="83"/>
      <c r="N132" s="83"/>
      <c r="O132" s="83"/>
      <c r="P132" s="83"/>
    </row>
    <row r="133" spans="1:16" x14ac:dyDescent="0.3">
      <c r="A133" s="389" t="s">
        <v>730</v>
      </c>
      <c r="B133" s="390"/>
      <c r="C133" s="390"/>
      <c r="D133" s="390"/>
      <c r="E133" s="390"/>
      <c r="F133" s="390"/>
      <c r="G133" s="390"/>
      <c r="H133" s="390"/>
      <c r="I133" s="390"/>
      <c r="J133" s="390"/>
      <c r="K133" s="390"/>
      <c r="L133" s="390"/>
      <c r="M133" s="390"/>
      <c r="N133" s="83"/>
      <c r="O133" s="83"/>
      <c r="P133" s="83"/>
    </row>
    <row r="134" spans="1:16" x14ac:dyDescent="0.3">
      <c r="A134" s="86" t="s">
        <v>145</v>
      </c>
      <c r="B134" s="86" t="s">
        <v>146</v>
      </c>
      <c r="C134" s="72" t="s">
        <v>147</v>
      </c>
      <c r="D134" s="72" t="s">
        <v>148</v>
      </c>
      <c r="E134" s="72" t="s">
        <v>149</v>
      </c>
      <c r="F134" s="72" t="s">
        <v>150</v>
      </c>
      <c r="G134" s="72" t="s">
        <v>151</v>
      </c>
      <c r="H134" s="72" t="s">
        <v>152</v>
      </c>
      <c r="I134" s="72" t="s">
        <v>153</v>
      </c>
      <c r="J134" s="72" t="s">
        <v>154</v>
      </c>
      <c r="K134" s="72" t="s">
        <v>155</v>
      </c>
      <c r="L134" s="72" t="s">
        <v>156</v>
      </c>
      <c r="M134" s="72" t="s">
        <v>157</v>
      </c>
      <c r="N134" s="72" t="s">
        <v>158</v>
      </c>
      <c r="O134" s="72" t="s">
        <v>159</v>
      </c>
      <c r="P134" s="72" t="s">
        <v>160</v>
      </c>
    </row>
    <row r="135" spans="1:16" ht="31.2" x14ac:dyDescent="0.3">
      <c r="A135" s="86" t="s">
        <v>161</v>
      </c>
      <c r="B135" s="89" t="s">
        <v>357</v>
      </c>
      <c r="C135" s="73">
        <v>2</v>
      </c>
      <c r="D135" s="73" t="s">
        <v>51</v>
      </c>
      <c r="E135" s="73" t="s">
        <v>51</v>
      </c>
      <c r="F135" s="73" t="s">
        <v>51</v>
      </c>
      <c r="G135" s="73" t="s">
        <v>51</v>
      </c>
      <c r="H135" s="73" t="s">
        <v>51</v>
      </c>
      <c r="I135" s="73" t="s">
        <v>51</v>
      </c>
      <c r="J135" s="73" t="s">
        <v>51</v>
      </c>
      <c r="K135" s="73" t="s">
        <v>51</v>
      </c>
      <c r="L135" s="73" t="s">
        <v>51</v>
      </c>
      <c r="M135" s="73" t="s">
        <v>51</v>
      </c>
      <c r="N135" s="73" t="s">
        <v>51</v>
      </c>
      <c r="O135" s="73">
        <v>1</v>
      </c>
      <c r="P135" s="73">
        <v>1</v>
      </c>
    </row>
    <row r="136" spans="1:16" ht="31.2" x14ac:dyDescent="0.3">
      <c r="A136" s="86" t="s">
        <v>163</v>
      </c>
      <c r="B136" s="89" t="s">
        <v>358</v>
      </c>
      <c r="C136" s="73">
        <v>1</v>
      </c>
      <c r="D136" s="75">
        <v>2</v>
      </c>
      <c r="E136" s="75">
        <v>1</v>
      </c>
      <c r="F136" s="75" t="s">
        <v>51</v>
      </c>
      <c r="G136" s="75" t="s">
        <v>51</v>
      </c>
      <c r="H136" s="75" t="s">
        <v>51</v>
      </c>
      <c r="I136" s="75" t="s">
        <v>51</v>
      </c>
      <c r="J136" s="75" t="s">
        <v>51</v>
      </c>
      <c r="K136" s="75" t="s">
        <v>51</v>
      </c>
      <c r="L136" s="75" t="s">
        <v>51</v>
      </c>
      <c r="M136" s="75" t="s">
        <v>51</v>
      </c>
      <c r="N136" s="75" t="s">
        <v>51</v>
      </c>
      <c r="O136" s="75">
        <v>2</v>
      </c>
      <c r="P136" s="75">
        <v>1</v>
      </c>
    </row>
    <row r="137" spans="1:16" ht="31.2" x14ac:dyDescent="0.3">
      <c r="A137" s="86" t="s">
        <v>165</v>
      </c>
      <c r="B137" s="89" t="s">
        <v>359</v>
      </c>
      <c r="C137" s="73" t="s">
        <v>51</v>
      </c>
      <c r="D137" s="75" t="s">
        <v>51</v>
      </c>
      <c r="E137" s="75">
        <v>3</v>
      </c>
      <c r="F137" s="75" t="s">
        <v>51</v>
      </c>
      <c r="G137" s="75" t="s">
        <v>51</v>
      </c>
      <c r="H137" s="75" t="s">
        <v>51</v>
      </c>
      <c r="I137" s="75" t="s">
        <v>51</v>
      </c>
      <c r="J137" s="75" t="s">
        <v>51</v>
      </c>
      <c r="K137" s="75" t="s">
        <v>51</v>
      </c>
      <c r="L137" s="75" t="s">
        <v>51</v>
      </c>
      <c r="M137" s="75" t="s">
        <v>51</v>
      </c>
      <c r="N137" s="75" t="s">
        <v>51</v>
      </c>
      <c r="O137" s="75">
        <v>2</v>
      </c>
      <c r="P137" s="75">
        <v>2</v>
      </c>
    </row>
    <row r="138" spans="1:16" ht="15.6" x14ac:dyDescent="0.3">
      <c r="A138" s="86" t="s">
        <v>167</v>
      </c>
      <c r="B138" s="89" t="s">
        <v>360</v>
      </c>
      <c r="C138" s="73" t="s">
        <v>51</v>
      </c>
      <c r="D138" s="75" t="s">
        <v>51</v>
      </c>
      <c r="E138" s="75">
        <v>2</v>
      </c>
      <c r="F138" s="75" t="s">
        <v>51</v>
      </c>
      <c r="G138" s="75" t="s">
        <v>51</v>
      </c>
      <c r="H138" s="75" t="s">
        <v>51</v>
      </c>
      <c r="I138" s="75" t="s">
        <v>51</v>
      </c>
      <c r="J138" s="75" t="s">
        <v>51</v>
      </c>
      <c r="K138" s="75" t="s">
        <v>51</v>
      </c>
      <c r="L138" s="75" t="s">
        <v>51</v>
      </c>
      <c r="M138" s="75" t="s">
        <v>51</v>
      </c>
      <c r="N138" s="75">
        <v>2</v>
      </c>
      <c r="O138" s="75">
        <v>1</v>
      </c>
      <c r="P138" s="75">
        <v>2</v>
      </c>
    </row>
    <row r="139" spans="1:16" ht="31.2" x14ac:dyDescent="0.3">
      <c r="A139" s="86" t="s">
        <v>169</v>
      </c>
      <c r="B139" s="89" t="s">
        <v>361</v>
      </c>
      <c r="C139" s="73" t="s">
        <v>51</v>
      </c>
      <c r="D139" s="75">
        <v>2</v>
      </c>
      <c r="E139" s="75">
        <v>2</v>
      </c>
      <c r="F139" s="75" t="s">
        <v>51</v>
      </c>
      <c r="G139" s="75" t="s">
        <v>51</v>
      </c>
      <c r="H139" s="75" t="s">
        <v>51</v>
      </c>
      <c r="I139" s="75" t="s">
        <v>51</v>
      </c>
      <c r="J139" s="75" t="s">
        <v>51</v>
      </c>
      <c r="K139" s="75" t="s">
        <v>51</v>
      </c>
      <c r="L139" s="75" t="s">
        <v>51</v>
      </c>
      <c r="M139" s="75" t="s">
        <v>51</v>
      </c>
      <c r="N139" s="75">
        <v>1</v>
      </c>
      <c r="O139" s="75">
        <v>2</v>
      </c>
      <c r="P139" s="75">
        <v>3</v>
      </c>
    </row>
    <row r="140" spans="1:16" ht="31.2" x14ac:dyDescent="0.3">
      <c r="A140" s="86" t="s">
        <v>171</v>
      </c>
      <c r="B140" s="89" t="s">
        <v>362</v>
      </c>
      <c r="C140" s="73" t="s">
        <v>51</v>
      </c>
      <c r="D140" s="75">
        <v>1</v>
      </c>
      <c r="E140" s="75">
        <v>2</v>
      </c>
      <c r="F140" s="75" t="s">
        <v>51</v>
      </c>
      <c r="G140" s="75" t="s">
        <v>51</v>
      </c>
      <c r="H140" s="75" t="s">
        <v>51</v>
      </c>
      <c r="I140" s="75" t="s">
        <v>51</v>
      </c>
      <c r="J140" s="75" t="s">
        <v>51</v>
      </c>
      <c r="K140" s="75" t="s">
        <v>51</v>
      </c>
      <c r="L140" s="75" t="s">
        <v>51</v>
      </c>
      <c r="M140" s="75" t="s">
        <v>51</v>
      </c>
      <c r="N140" s="75">
        <v>2</v>
      </c>
      <c r="O140" s="75">
        <v>1</v>
      </c>
      <c r="P140" s="75">
        <v>3</v>
      </c>
    </row>
    <row r="141" spans="1:16" x14ac:dyDescent="0.3">
      <c r="A141" s="85"/>
      <c r="B141" s="85"/>
      <c r="C141" s="109">
        <f>ROUND(AVERAGE(C135:C140),2)</f>
        <v>1.5</v>
      </c>
      <c r="D141" s="109">
        <f t="shared" ref="D141:P141" si="22">ROUND(AVERAGE(D135:D140),2)</f>
        <v>1.67</v>
      </c>
      <c r="E141" s="109">
        <f t="shared" si="22"/>
        <v>2</v>
      </c>
      <c r="F141" s="109" t="e">
        <f t="shared" si="22"/>
        <v>#DIV/0!</v>
      </c>
      <c r="G141" s="109" t="e">
        <f t="shared" si="22"/>
        <v>#DIV/0!</v>
      </c>
      <c r="H141" s="109" t="e">
        <f t="shared" si="22"/>
        <v>#DIV/0!</v>
      </c>
      <c r="I141" s="109" t="e">
        <f t="shared" si="22"/>
        <v>#DIV/0!</v>
      </c>
      <c r="J141" s="109" t="e">
        <f t="shared" si="22"/>
        <v>#DIV/0!</v>
      </c>
      <c r="K141" s="109" t="e">
        <f t="shared" si="22"/>
        <v>#DIV/0!</v>
      </c>
      <c r="L141" s="109" t="e">
        <f t="shared" si="22"/>
        <v>#DIV/0!</v>
      </c>
      <c r="M141" s="109" t="e">
        <f t="shared" si="22"/>
        <v>#DIV/0!</v>
      </c>
      <c r="N141" s="109">
        <f t="shared" si="22"/>
        <v>1.67</v>
      </c>
      <c r="O141" s="109">
        <f t="shared" si="22"/>
        <v>1.5</v>
      </c>
      <c r="P141" s="109">
        <f t="shared" si="22"/>
        <v>2</v>
      </c>
    </row>
    <row r="142" spans="1:16" x14ac:dyDescent="0.3">
      <c r="A142" s="85"/>
      <c r="B142" s="85"/>
      <c r="C142" s="109">
        <f>IFERROR(C141,"-")</f>
        <v>1.5</v>
      </c>
      <c r="D142" s="109">
        <f t="shared" ref="D142:P142" si="23">IFERROR(D141,"-")</f>
        <v>1.67</v>
      </c>
      <c r="E142" s="109">
        <f t="shared" si="23"/>
        <v>2</v>
      </c>
      <c r="F142" s="109" t="str">
        <f t="shared" si="23"/>
        <v>-</v>
      </c>
      <c r="G142" s="109" t="str">
        <f t="shared" si="23"/>
        <v>-</v>
      </c>
      <c r="H142" s="109" t="str">
        <f t="shared" si="23"/>
        <v>-</v>
      </c>
      <c r="I142" s="109" t="str">
        <f t="shared" si="23"/>
        <v>-</v>
      </c>
      <c r="J142" s="109" t="str">
        <f t="shared" si="23"/>
        <v>-</v>
      </c>
      <c r="K142" s="109" t="str">
        <f t="shared" si="23"/>
        <v>-</v>
      </c>
      <c r="L142" s="109" t="str">
        <f t="shared" si="23"/>
        <v>-</v>
      </c>
      <c r="M142" s="109" t="str">
        <f t="shared" si="23"/>
        <v>-</v>
      </c>
      <c r="N142" s="109">
        <f t="shared" si="23"/>
        <v>1.67</v>
      </c>
      <c r="O142" s="109">
        <f t="shared" si="23"/>
        <v>1.5</v>
      </c>
      <c r="P142" s="109">
        <f t="shared" si="23"/>
        <v>2</v>
      </c>
    </row>
    <row r="143" spans="1:16" x14ac:dyDescent="0.3">
      <c r="A143" s="85"/>
      <c r="B143" s="85"/>
      <c r="C143" s="83"/>
      <c r="D143" s="83"/>
      <c r="E143" s="83"/>
      <c r="F143" s="83"/>
      <c r="G143" s="83"/>
      <c r="H143" s="83"/>
      <c r="I143" s="83"/>
      <c r="J143" s="83"/>
      <c r="K143" s="83"/>
      <c r="L143" s="83"/>
      <c r="M143" s="83"/>
      <c r="N143" s="83"/>
      <c r="O143" s="83"/>
      <c r="P143" s="83"/>
    </row>
    <row r="144" spans="1:16" x14ac:dyDescent="0.3">
      <c r="A144" s="389" t="s">
        <v>731</v>
      </c>
      <c r="B144" s="390"/>
      <c r="C144" s="390"/>
      <c r="D144" s="390"/>
      <c r="E144" s="390"/>
      <c r="F144" s="390"/>
      <c r="G144" s="390"/>
      <c r="H144" s="390"/>
      <c r="I144" s="390"/>
      <c r="J144" s="390"/>
      <c r="K144" s="390"/>
      <c r="L144" s="390"/>
      <c r="M144" s="390"/>
      <c r="N144" s="83"/>
      <c r="O144" s="83"/>
      <c r="P144" s="83"/>
    </row>
    <row r="145" spans="1:16" x14ac:dyDescent="0.3">
      <c r="A145" s="86" t="s">
        <v>145</v>
      </c>
      <c r="B145" s="86" t="s">
        <v>146</v>
      </c>
      <c r="C145" s="72" t="s">
        <v>147</v>
      </c>
      <c r="D145" s="72" t="s">
        <v>148</v>
      </c>
      <c r="E145" s="72" t="s">
        <v>149</v>
      </c>
      <c r="F145" s="72" t="s">
        <v>150</v>
      </c>
      <c r="G145" s="72" t="s">
        <v>151</v>
      </c>
      <c r="H145" s="72" t="s">
        <v>152</v>
      </c>
      <c r="I145" s="72" t="s">
        <v>153</v>
      </c>
      <c r="J145" s="72" t="s">
        <v>154</v>
      </c>
      <c r="K145" s="72" t="s">
        <v>155</v>
      </c>
      <c r="L145" s="72" t="s">
        <v>156</v>
      </c>
      <c r="M145" s="72" t="s">
        <v>157</v>
      </c>
      <c r="N145" s="72" t="s">
        <v>158</v>
      </c>
      <c r="O145" s="72" t="s">
        <v>159</v>
      </c>
      <c r="P145" s="72" t="s">
        <v>160</v>
      </c>
    </row>
    <row r="146" spans="1:16" ht="31.2" x14ac:dyDescent="0.3">
      <c r="A146" s="86" t="s">
        <v>161</v>
      </c>
      <c r="B146" s="89" t="s">
        <v>363</v>
      </c>
      <c r="C146" s="73">
        <v>1</v>
      </c>
      <c r="D146" s="73">
        <v>1</v>
      </c>
      <c r="E146" s="73" t="s">
        <v>51</v>
      </c>
      <c r="F146" s="73" t="s">
        <v>51</v>
      </c>
      <c r="G146" s="73" t="s">
        <v>364</v>
      </c>
      <c r="H146" s="73" t="s">
        <v>365</v>
      </c>
      <c r="I146" s="73" t="s">
        <v>366</v>
      </c>
      <c r="J146" s="73" t="s">
        <v>367</v>
      </c>
      <c r="K146" s="73" t="s">
        <v>366</v>
      </c>
      <c r="L146" s="73" t="s">
        <v>368</v>
      </c>
      <c r="M146" s="73" t="s">
        <v>367</v>
      </c>
      <c r="N146" s="73">
        <v>2</v>
      </c>
      <c r="O146" s="73">
        <v>3</v>
      </c>
      <c r="P146" s="73">
        <v>1</v>
      </c>
    </row>
    <row r="147" spans="1:16" ht="31.2" x14ac:dyDescent="0.3">
      <c r="A147" s="86" t="s">
        <v>163</v>
      </c>
      <c r="B147" s="89" t="s">
        <v>369</v>
      </c>
      <c r="C147" s="73">
        <v>1</v>
      </c>
      <c r="D147" s="73">
        <v>3</v>
      </c>
      <c r="E147" s="73">
        <v>1</v>
      </c>
      <c r="F147" s="73" t="s">
        <v>51</v>
      </c>
      <c r="G147" s="73" t="s">
        <v>51</v>
      </c>
      <c r="H147" s="73" t="s">
        <v>368</v>
      </c>
      <c r="I147" s="73" t="s">
        <v>368</v>
      </c>
      <c r="J147" s="73" t="s">
        <v>368</v>
      </c>
      <c r="K147" s="73" t="s">
        <v>368</v>
      </c>
      <c r="L147" s="73" t="s">
        <v>368</v>
      </c>
      <c r="M147" s="73" t="s">
        <v>368</v>
      </c>
      <c r="N147" s="73">
        <v>3</v>
      </c>
      <c r="O147" s="73">
        <v>2</v>
      </c>
      <c r="P147" s="73">
        <v>1</v>
      </c>
    </row>
    <row r="148" spans="1:16" ht="31.2" x14ac:dyDescent="0.3">
      <c r="A148" s="86" t="s">
        <v>165</v>
      </c>
      <c r="B148" s="89" t="s">
        <v>370</v>
      </c>
      <c r="C148" s="73">
        <v>2</v>
      </c>
      <c r="D148" s="73">
        <v>2</v>
      </c>
      <c r="E148" s="73">
        <v>2</v>
      </c>
      <c r="F148" s="73" t="s">
        <v>51</v>
      </c>
      <c r="G148" s="73" t="s">
        <v>51</v>
      </c>
      <c r="H148" s="73" t="s">
        <v>368</v>
      </c>
      <c r="I148" s="73" t="s">
        <v>368</v>
      </c>
      <c r="J148" s="73" t="s">
        <v>368</v>
      </c>
      <c r="K148" s="73" t="s">
        <v>368</v>
      </c>
      <c r="L148" s="73" t="s">
        <v>368</v>
      </c>
      <c r="M148" s="73" t="s">
        <v>368</v>
      </c>
      <c r="N148" s="73">
        <v>3</v>
      </c>
      <c r="O148" s="73">
        <v>2</v>
      </c>
      <c r="P148" s="73">
        <v>2</v>
      </c>
    </row>
    <row r="149" spans="1:16" ht="46.8" x14ac:dyDescent="0.3">
      <c r="A149" s="86" t="s">
        <v>167</v>
      </c>
      <c r="B149" s="89" t="s">
        <v>371</v>
      </c>
      <c r="C149" s="73">
        <v>2</v>
      </c>
      <c r="D149" s="73">
        <v>2</v>
      </c>
      <c r="E149" s="73">
        <v>2</v>
      </c>
      <c r="F149" s="73" t="s">
        <v>51</v>
      </c>
      <c r="G149" s="73" t="s">
        <v>51</v>
      </c>
      <c r="H149" s="73" t="s">
        <v>368</v>
      </c>
      <c r="I149" s="73" t="s">
        <v>368</v>
      </c>
      <c r="J149" s="73" t="s">
        <v>368</v>
      </c>
      <c r="K149" s="73" t="s">
        <v>368</v>
      </c>
      <c r="L149" s="73" t="s">
        <v>368</v>
      </c>
      <c r="M149" s="73" t="s">
        <v>368</v>
      </c>
      <c r="N149" s="73">
        <v>3</v>
      </c>
      <c r="O149" s="73">
        <v>2</v>
      </c>
      <c r="P149" s="73">
        <v>2</v>
      </c>
    </row>
    <row r="150" spans="1:16" ht="31.2" x14ac:dyDescent="0.3">
      <c r="A150" s="86" t="s">
        <v>169</v>
      </c>
      <c r="B150" s="89" t="s">
        <v>372</v>
      </c>
      <c r="C150" s="73">
        <v>1</v>
      </c>
      <c r="D150" s="73">
        <v>1</v>
      </c>
      <c r="E150" s="73">
        <v>1</v>
      </c>
      <c r="F150" s="73" t="s">
        <v>51</v>
      </c>
      <c r="G150" s="73" t="s">
        <v>373</v>
      </c>
      <c r="H150" s="73" t="s">
        <v>368</v>
      </c>
      <c r="I150" s="73" t="s">
        <v>368</v>
      </c>
      <c r="J150" s="73" t="s">
        <v>368</v>
      </c>
      <c r="K150" s="73" t="s">
        <v>368</v>
      </c>
      <c r="L150" s="73" t="s">
        <v>368</v>
      </c>
      <c r="M150" s="73" t="s">
        <v>368</v>
      </c>
      <c r="N150" s="73">
        <v>2</v>
      </c>
      <c r="O150" s="73">
        <v>2</v>
      </c>
      <c r="P150" s="73">
        <v>1</v>
      </c>
    </row>
    <row r="151" spans="1:16" ht="46.8" x14ac:dyDescent="0.3">
      <c r="A151" s="86" t="s">
        <v>171</v>
      </c>
      <c r="B151" s="89" t="s">
        <v>374</v>
      </c>
      <c r="C151" s="73">
        <v>1</v>
      </c>
      <c r="D151" s="73">
        <v>2</v>
      </c>
      <c r="E151" s="73">
        <v>2</v>
      </c>
      <c r="F151" s="73" t="s">
        <v>51</v>
      </c>
      <c r="G151" s="73" t="s">
        <v>51</v>
      </c>
      <c r="H151" s="73" t="s">
        <v>368</v>
      </c>
      <c r="I151" s="73" t="s">
        <v>368</v>
      </c>
      <c r="J151" s="73" t="s">
        <v>368</v>
      </c>
      <c r="K151" s="73" t="s">
        <v>368</v>
      </c>
      <c r="L151" s="73" t="s">
        <v>368</v>
      </c>
      <c r="M151" s="73" t="s">
        <v>368</v>
      </c>
      <c r="N151" s="73">
        <v>2</v>
      </c>
      <c r="O151" s="73">
        <v>1</v>
      </c>
      <c r="P151" s="73">
        <v>2</v>
      </c>
    </row>
    <row r="152" spans="1:16" x14ac:dyDescent="0.3">
      <c r="A152" s="85"/>
      <c r="B152" s="85"/>
      <c r="C152" s="109">
        <f>ROUND(AVERAGE(C146:C151),2)</f>
        <v>1.33</v>
      </c>
      <c r="D152" s="109">
        <f t="shared" ref="D152:P152" si="24">ROUND(AVERAGE(D146:D151),2)</f>
        <v>1.83</v>
      </c>
      <c r="E152" s="109">
        <f t="shared" si="24"/>
        <v>1.6</v>
      </c>
      <c r="F152" s="109" t="e">
        <f t="shared" si="24"/>
        <v>#DIV/0!</v>
      </c>
      <c r="G152" s="109" t="e">
        <f t="shared" si="24"/>
        <v>#DIV/0!</v>
      </c>
      <c r="H152" s="109" t="e">
        <f t="shared" si="24"/>
        <v>#DIV/0!</v>
      </c>
      <c r="I152" s="109" t="e">
        <f t="shared" si="24"/>
        <v>#DIV/0!</v>
      </c>
      <c r="J152" s="109" t="e">
        <f t="shared" si="24"/>
        <v>#DIV/0!</v>
      </c>
      <c r="K152" s="109" t="e">
        <f t="shared" si="24"/>
        <v>#DIV/0!</v>
      </c>
      <c r="L152" s="109" t="e">
        <f t="shared" si="24"/>
        <v>#DIV/0!</v>
      </c>
      <c r="M152" s="109" t="e">
        <f t="shared" si="24"/>
        <v>#DIV/0!</v>
      </c>
      <c r="N152" s="109">
        <f t="shared" si="24"/>
        <v>2.5</v>
      </c>
      <c r="O152" s="109">
        <f t="shared" si="24"/>
        <v>2</v>
      </c>
      <c r="P152" s="109">
        <f t="shared" si="24"/>
        <v>1.5</v>
      </c>
    </row>
    <row r="153" spans="1:16" x14ac:dyDescent="0.3">
      <c r="A153" s="85"/>
      <c r="B153" s="85"/>
      <c r="C153" s="109">
        <f>IFERROR(C152,"-")</f>
        <v>1.33</v>
      </c>
      <c r="D153" s="109">
        <f t="shared" ref="D153:P153" si="25">IFERROR(D152,"-")</f>
        <v>1.83</v>
      </c>
      <c r="E153" s="109">
        <f t="shared" si="25"/>
        <v>1.6</v>
      </c>
      <c r="F153" s="109" t="str">
        <f t="shared" si="25"/>
        <v>-</v>
      </c>
      <c r="G153" s="109" t="str">
        <f t="shared" si="25"/>
        <v>-</v>
      </c>
      <c r="H153" s="109" t="str">
        <f t="shared" si="25"/>
        <v>-</v>
      </c>
      <c r="I153" s="109" t="str">
        <f t="shared" si="25"/>
        <v>-</v>
      </c>
      <c r="J153" s="109" t="str">
        <f t="shared" si="25"/>
        <v>-</v>
      </c>
      <c r="K153" s="109" t="str">
        <f t="shared" si="25"/>
        <v>-</v>
      </c>
      <c r="L153" s="109" t="str">
        <f t="shared" si="25"/>
        <v>-</v>
      </c>
      <c r="M153" s="109" t="str">
        <f t="shared" si="25"/>
        <v>-</v>
      </c>
      <c r="N153" s="109">
        <f t="shared" si="25"/>
        <v>2.5</v>
      </c>
      <c r="O153" s="109">
        <f t="shared" si="25"/>
        <v>2</v>
      </c>
      <c r="P153" s="109">
        <f t="shared" si="25"/>
        <v>1.5</v>
      </c>
    </row>
    <row r="154" spans="1:16" x14ac:dyDescent="0.3">
      <c r="A154" s="85"/>
      <c r="B154" s="85"/>
      <c r="C154" s="83"/>
      <c r="D154" s="83"/>
      <c r="E154" s="83"/>
      <c r="F154" s="83"/>
      <c r="G154" s="83"/>
      <c r="H154" s="83"/>
      <c r="I154" s="83"/>
      <c r="J154" s="83"/>
      <c r="K154" s="83"/>
      <c r="L154" s="83"/>
      <c r="M154" s="83"/>
      <c r="N154" s="83"/>
      <c r="O154" s="83"/>
      <c r="P154" s="83"/>
    </row>
    <row r="155" spans="1:16" x14ac:dyDescent="0.3">
      <c r="A155" s="85"/>
      <c r="B155" s="85"/>
      <c r="C155" s="83"/>
      <c r="D155" s="83"/>
      <c r="E155" s="83"/>
      <c r="F155" s="83"/>
      <c r="G155" s="83"/>
      <c r="H155" s="83"/>
      <c r="I155" s="83"/>
      <c r="J155" s="83"/>
      <c r="K155" s="83"/>
      <c r="L155" s="83"/>
      <c r="M155" s="83"/>
      <c r="N155" s="83"/>
      <c r="O155" s="83"/>
      <c r="P155" s="83"/>
    </row>
    <row r="156" spans="1:16" x14ac:dyDescent="0.3">
      <c r="A156" s="389" t="s">
        <v>732</v>
      </c>
      <c r="B156" s="390"/>
      <c r="C156" s="390"/>
      <c r="D156" s="390"/>
      <c r="E156" s="390"/>
      <c r="F156" s="390"/>
      <c r="G156" s="390"/>
      <c r="H156" s="390"/>
      <c r="I156" s="390"/>
      <c r="J156" s="390"/>
      <c r="K156" s="390"/>
      <c r="L156" s="390"/>
      <c r="M156" s="390"/>
      <c r="N156" s="83"/>
      <c r="O156" s="83"/>
      <c r="P156" s="83"/>
    </row>
    <row r="157" spans="1:16" x14ac:dyDescent="0.3">
      <c r="A157" s="86" t="s">
        <v>145</v>
      </c>
      <c r="B157" s="86" t="s">
        <v>146</v>
      </c>
      <c r="C157" s="72" t="s">
        <v>147</v>
      </c>
      <c r="D157" s="72" t="s">
        <v>148</v>
      </c>
      <c r="E157" s="72" t="s">
        <v>149</v>
      </c>
      <c r="F157" s="72" t="s">
        <v>150</v>
      </c>
      <c r="G157" s="72" t="s">
        <v>151</v>
      </c>
      <c r="H157" s="72" t="s">
        <v>152</v>
      </c>
      <c r="I157" s="72" t="s">
        <v>153</v>
      </c>
      <c r="J157" s="72" t="s">
        <v>154</v>
      </c>
      <c r="K157" s="72" t="s">
        <v>155</v>
      </c>
      <c r="L157" s="72" t="s">
        <v>156</v>
      </c>
      <c r="M157" s="72" t="s">
        <v>157</v>
      </c>
      <c r="N157" s="72" t="s">
        <v>158</v>
      </c>
      <c r="O157" s="72" t="s">
        <v>159</v>
      </c>
      <c r="P157" s="72" t="s">
        <v>160</v>
      </c>
    </row>
    <row r="158" spans="1:16" ht="55.8" x14ac:dyDescent="0.3">
      <c r="A158" s="86" t="s">
        <v>161</v>
      </c>
      <c r="B158" s="90" t="s">
        <v>375</v>
      </c>
      <c r="C158" s="73">
        <v>1</v>
      </c>
      <c r="D158" s="73">
        <v>2</v>
      </c>
      <c r="E158" s="73">
        <v>1</v>
      </c>
      <c r="F158" s="73" t="s">
        <v>51</v>
      </c>
      <c r="G158" s="73" t="s">
        <v>51</v>
      </c>
      <c r="H158" s="73" t="s">
        <v>51</v>
      </c>
      <c r="I158" s="73" t="s">
        <v>51</v>
      </c>
      <c r="J158" s="73" t="s">
        <v>51</v>
      </c>
      <c r="K158" s="73" t="s">
        <v>51</v>
      </c>
      <c r="L158" s="73" t="s">
        <v>51</v>
      </c>
      <c r="M158" s="73" t="s">
        <v>51</v>
      </c>
      <c r="N158" s="73">
        <v>1</v>
      </c>
      <c r="O158" s="73">
        <v>2</v>
      </c>
      <c r="P158" s="73">
        <v>1</v>
      </c>
    </row>
    <row r="159" spans="1:16" ht="28.2" x14ac:dyDescent="0.3">
      <c r="A159" s="86" t="s">
        <v>163</v>
      </c>
      <c r="B159" s="90" t="s">
        <v>376</v>
      </c>
      <c r="C159" s="73">
        <v>2</v>
      </c>
      <c r="D159" s="73">
        <v>2</v>
      </c>
      <c r="E159" s="73">
        <v>2</v>
      </c>
      <c r="F159" s="73" t="s">
        <v>51</v>
      </c>
      <c r="G159" s="73" t="s">
        <v>51</v>
      </c>
      <c r="H159" s="73"/>
      <c r="I159" s="73" t="s">
        <v>51</v>
      </c>
      <c r="J159" s="73" t="s">
        <v>51</v>
      </c>
      <c r="K159" s="73" t="s">
        <v>51</v>
      </c>
      <c r="L159" s="73" t="s">
        <v>51</v>
      </c>
      <c r="M159" s="73" t="s">
        <v>51</v>
      </c>
      <c r="N159" s="73">
        <v>1</v>
      </c>
      <c r="O159" s="73">
        <v>2</v>
      </c>
      <c r="P159" s="73">
        <v>2</v>
      </c>
    </row>
    <row r="160" spans="1:16" ht="55.8" x14ac:dyDescent="0.3">
      <c r="A160" s="86" t="s">
        <v>165</v>
      </c>
      <c r="B160" s="90" t="s">
        <v>377</v>
      </c>
      <c r="C160" s="73">
        <v>1</v>
      </c>
      <c r="D160" s="73">
        <v>2</v>
      </c>
      <c r="E160" s="73">
        <v>1</v>
      </c>
      <c r="F160" s="73" t="s">
        <v>51</v>
      </c>
      <c r="G160" s="73" t="s">
        <v>51</v>
      </c>
      <c r="H160" s="73" t="s">
        <v>51</v>
      </c>
      <c r="I160" s="73" t="s">
        <v>51</v>
      </c>
      <c r="J160" s="73" t="s">
        <v>51</v>
      </c>
      <c r="K160" s="73" t="s">
        <v>51</v>
      </c>
      <c r="L160" s="73" t="s">
        <v>51</v>
      </c>
      <c r="M160" s="73" t="s">
        <v>51</v>
      </c>
      <c r="N160" s="73">
        <v>1</v>
      </c>
      <c r="O160" s="73">
        <v>2</v>
      </c>
      <c r="P160" s="73">
        <v>1</v>
      </c>
    </row>
    <row r="161" spans="1:16" ht="28.2" x14ac:dyDescent="0.3">
      <c r="A161" s="86" t="s">
        <v>167</v>
      </c>
      <c r="B161" s="90" t="s">
        <v>378</v>
      </c>
      <c r="C161" s="73">
        <v>2</v>
      </c>
      <c r="D161" s="73">
        <v>2</v>
      </c>
      <c r="E161" s="73">
        <v>2</v>
      </c>
      <c r="F161" s="73" t="s">
        <v>51</v>
      </c>
      <c r="G161" s="73" t="s">
        <v>51</v>
      </c>
      <c r="H161" s="73" t="s">
        <v>51</v>
      </c>
      <c r="I161" s="73" t="s">
        <v>51</v>
      </c>
      <c r="J161" s="73" t="s">
        <v>51</v>
      </c>
      <c r="K161" s="73" t="s">
        <v>51</v>
      </c>
      <c r="L161" s="73" t="s">
        <v>51</v>
      </c>
      <c r="M161" s="73" t="s">
        <v>51</v>
      </c>
      <c r="N161" s="73">
        <v>2</v>
      </c>
      <c r="O161" s="73">
        <v>1</v>
      </c>
      <c r="P161" s="73">
        <v>2</v>
      </c>
    </row>
    <row r="162" spans="1:16" ht="28.2" x14ac:dyDescent="0.3">
      <c r="A162" s="86" t="s">
        <v>169</v>
      </c>
      <c r="B162" s="90" t="s">
        <v>379</v>
      </c>
      <c r="C162" s="73">
        <v>2</v>
      </c>
      <c r="D162" s="73">
        <v>2</v>
      </c>
      <c r="E162" s="73">
        <v>2</v>
      </c>
      <c r="F162" s="73" t="s">
        <v>51</v>
      </c>
      <c r="G162" s="73" t="s">
        <v>51</v>
      </c>
      <c r="H162" s="73" t="s">
        <v>51</v>
      </c>
      <c r="I162" s="73" t="s">
        <v>51</v>
      </c>
      <c r="J162" s="73" t="s">
        <v>51</v>
      </c>
      <c r="K162" s="73" t="s">
        <v>51</v>
      </c>
      <c r="L162" s="73" t="s">
        <v>51</v>
      </c>
      <c r="M162" s="73" t="s">
        <v>51</v>
      </c>
      <c r="N162" s="73">
        <v>1</v>
      </c>
      <c r="O162" s="73">
        <v>2</v>
      </c>
      <c r="P162" s="73">
        <v>2</v>
      </c>
    </row>
    <row r="163" spans="1:16" ht="42" x14ac:dyDescent="0.3">
      <c r="A163" s="86" t="s">
        <v>171</v>
      </c>
      <c r="B163" s="90" t="s">
        <v>380</v>
      </c>
      <c r="C163" s="73">
        <v>1</v>
      </c>
      <c r="D163" s="73">
        <v>2</v>
      </c>
      <c r="E163" s="73">
        <v>1</v>
      </c>
      <c r="F163" s="73" t="s">
        <v>51</v>
      </c>
      <c r="G163" s="73" t="s">
        <v>51</v>
      </c>
      <c r="H163" s="73" t="s">
        <v>51</v>
      </c>
      <c r="I163" s="73" t="s">
        <v>51</v>
      </c>
      <c r="J163" s="73" t="s">
        <v>51</v>
      </c>
      <c r="K163" s="73" t="s">
        <v>51</v>
      </c>
      <c r="L163" s="73" t="s">
        <v>51</v>
      </c>
      <c r="M163" s="73" t="s">
        <v>51</v>
      </c>
      <c r="N163" s="73">
        <v>1</v>
      </c>
      <c r="O163" s="73">
        <v>2</v>
      </c>
      <c r="P163" s="73">
        <v>1</v>
      </c>
    </row>
    <row r="164" spans="1:16" x14ac:dyDescent="0.3">
      <c r="A164" s="85"/>
      <c r="B164" s="85"/>
      <c r="C164" s="109">
        <f>ROUND(AVERAGE(C158:C163),2)</f>
        <v>1.5</v>
      </c>
      <c r="D164" s="109">
        <f t="shared" ref="D164:P164" si="26">ROUND(AVERAGE(D158:D163),2)</f>
        <v>2</v>
      </c>
      <c r="E164" s="109">
        <f t="shared" si="26"/>
        <v>1.5</v>
      </c>
      <c r="F164" s="109" t="e">
        <f t="shared" si="26"/>
        <v>#DIV/0!</v>
      </c>
      <c r="G164" s="109" t="e">
        <f t="shared" si="26"/>
        <v>#DIV/0!</v>
      </c>
      <c r="H164" s="109" t="e">
        <f t="shared" si="26"/>
        <v>#DIV/0!</v>
      </c>
      <c r="I164" s="109" t="e">
        <f t="shared" si="26"/>
        <v>#DIV/0!</v>
      </c>
      <c r="J164" s="109" t="e">
        <f t="shared" si="26"/>
        <v>#DIV/0!</v>
      </c>
      <c r="K164" s="109" t="e">
        <f t="shared" si="26"/>
        <v>#DIV/0!</v>
      </c>
      <c r="L164" s="109" t="e">
        <f t="shared" si="26"/>
        <v>#DIV/0!</v>
      </c>
      <c r="M164" s="109" t="e">
        <f t="shared" si="26"/>
        <v>#DIV/0!</v>
      </c>
      <c r="N164" s="109">
        <f t="shared" si="26"/>
        <v>1.17</v>
      </c>
      <c r="O164" s="109">
        <f t="shared" si="26"/>
        <v>1.83</v>
      </c>
      <c r="P164" s="109">
        <f t="shared" si="26"/>
        <v>1.5</v>
      </c>
    </row>
    <row r="165" spans="1:16" x14ac:dyDescent="0.3">
      <c r="A165" s="85"/>
      <c r="B165" s="85"/>
      <c r="C165" s="109">
        <f>IFERROR(C164,"-")</f>
        <v>1.5</v>
      </c>
      <c r="D165" s="109">
        <f t="shared" ref="D165:P165" si="27">IFERROR(D164,"-")</f>
        <v>2</v>
      </c>
      <c r="E165" s="109">
        <f t="shared" si="27"/>
        <v>1.5</v>
      </c>
      <c r="F165" s="109" t="str">
        <f t="shared" si="27"/>
        <v>-</v>
      </c>
      <c r="G165" s="109" t="str">
        <f t="shared" si="27"/>
        <v>-</v>
      </c>
      <c r="H165" s="109" t="str">
        <f t="shared" si="27"/>
        <v>-</v>
      </c>
      <c r="I165" s="109" t="str">
        <f t="shared" si="27"/>
        <v>-</v>
      </c>
      <c r="J165" s="109" t="str">
        <f t="shared" si="27"/>
        <v>-</v>
      </c>
      <c r="K165" s="109" t="str">
        <f t="shared" si="27"/>
        <v>-</v>
      </c>
      <c r="L165" s="109" t="str">
        <f t="shared" si="27"/>
        <v>-</v>
      </c>
      <c r="M165" s="109" t="str">
        <f t="shared" si="27"/>
        <v>-</v>
      </c>
      <c r="N165" s="109">
        <f t="shared" si="27"/>
        <v>1.17</v>
      </c>
      <c r="O165" s="109">
        <f t="shared" si="27"/>
        <v>1.83</v>
      </c>
      <c r="P165" s="109">
        <f t="shared" si="27"/>
        <v>1.5</v>
      </c>
    </row>
    <row r="166" spans="1:16" x14ac:dyDescent="0.3">
      <c r="A166" s="85"/>
      <c r="B166" s="85"/>
      <c r="C166" s="83"/>
      <c r="D166" s="83"/>
      <c r="E166" s="83"/>
      <c r="F166" s="83"/>
      <c r="G166" s="83"/>
      <c r="H166" s="83"/>
      <c r="I166" s="83"/>
      <c r="J166" s="83"/>
      <c r="K166" s="83"/>
      <c r="L166" s="83"/>
      <c r="M166" s="83"/>
      <c r="N166" s="83"/>
      <c r="O166" s="83"/>
      <c r="P166" s="83"/>
    </row>
    <row r="167" spans="1:16" x14ac:dyDescent="0.3">
      <c r="A167" s="389" t="s">
        <v>733</v>
      </c>
      <c r="B167" s="390"/>
      <c r="C167" s="390"/>
      <c r="D167" s="390"/>
      <c r="E167" s="390"/>
      <c r="F167" s="390"/>
      <c r="G167" s="390"/>
      <c r="H167" s="390"/>
      <c r="I167" s="390"/>
      <c r="J167" s="390"/>
      <c r="K167" s="390"/>
      <c r="L167" s="390"/>
      <c r="M167" s="390"/>
      <c r="N167" s="83"/>
      <c r="O167" s="83"/>
      <c r="P167" s="83"/>
    </row>
    <row r="168" spans="1:16" x14ac:dyDescent="0.3">
      <c r="A168" s="86" t="s">
        <v>145</v>
      </c>
      <c r="B168" s="86" t="s">
        <v>146</v>
      </c>
      <c r="C168" s="72" t="s">
        <v>147</v>
      </c>
      <c r="D168" s="72" t="s">
        <v>148</v>
      </c>
      <c r="E168" s="72" t="s">
        <v>149</v>
      </c>
      <c r="F168" s="72" t="s">
        <v>150</v>
      </c>
      <c r="G168" s="72" t="s">
        <v>151</v>
      </c>
      <c r="H168" s="72" t="s">
        <v>152</v>
      </c>
      <c r="I168" s="72" t="s">
        <v>153</v>
      </c>
      <c r="J168" s="72" t="s">
        <v>154</v>
      </c>
      <c r="K168" s="72" t="s">
        <v>155</v>
      </c>
      <c r="L168" s="72" t="s">
        <v>156</v>
      </c>
      <c r="M168" s="72" t="s">
        <v>157</v>
      </c>
      <c r="N168" s="72" t="s">
        <v>158</v>
      </c>
      <c r="O168" s="72" t="s">
        <v>159</v>
      </c>
      <c r="P168" s="72" t="s">
        <v>160</v>
      </c>
    </row>
    <row r="169" spans="1:16" ht="31.2" x14ac:dyDescent="0.3">
      <c r="A169" s="86" t="s">
        <v>161</v>
      </c>
      <c r="B169" s="89" t="s">
        <v>381</v>
      </c>
      <c r="C169" s="73">
        <v>1</v>
      </c>
      <c r="D169" s="73">
        <v>1</v>
      </c>
      <c r="E169" s="73" t="s">
        <v>51</v>
      </c>
      <c r="F169" s="73">
        <v>3</v>
      </c>
      <c r="G169" s="73">
        <v>2</v>
      </c>
      <c r="H169" s="73" t="s">
        <v>51</v>
      </c>
      <c r="I169" s="73" t="s">
        <v>51</v>
      </c>
      <c r="J169" s="73" t="s">
        <v>51</v>
      </c>
      <c r="K169" s="73" t="s">
        <v>51</v>
      </c>
      <c r="L169" s="73" t="s">
        <v>51</v>
      </c>
      <c r="M169" s="73" t="s">
        <v>51</v>
      </c>
      <c r="N169" s="73" t="s">
        <v>51</v>
      </c>
      <c r="O169" s="73">
        <v>1</v>
      </c>
      <c r="P169" s="73">
        <v>3</v>
      </c>
    </row>
    <row r="170" spans="1:16" ht="31.2" x14ac:dyDescent="0.3">
      <c r="A170" s="86" t="s">
        <v>163</v>
      </c>
      <c r="B170" s="89" t="s">
        <v>382</v>
      </c>
      <c r="C170" s="73">
        <v>1</v>
      </c>
      <c r="D170" s="73">
        <v>1</v>
      </c>
      <c r="E170" s="73" t="s">
        <v>51</v>
      </c>
      <c r="F170" s="73">
        <v>3</v>
      </c>
      <c r="G170" s="73">
        <v>2</v>
      </c>
      <c r="H170" s="73" t="s">
        <v>51</v>
      </c>
      <c r="I170" s="73" t="s">
        <v>51</v>
      </c>
      <c r="J170" s="73" t="s">
        <v>51</v>
      </c>
      <c r="K170" s="73" t="s">
        <v>51</v>
      </c>
      <c r="L170" s="73" t="s">
        <v>51</v>
      </c>
      <c r="M170" s="73" t="s">
        <v>51</v>
      </c>
      <c r="N170" s="73" t="s">
        <v>51</v>
      </c>
      <c r="O170" s="73">
        <v>1</v>
      </c>
      <c r="P170" s="73">
        <v>3</v>
      </c>
    </row>
    <row r="171" spans="1:16" ht="31.2" x14ac:dyDescent="0.3">
      <c r="A171" s="86" t="s">
        <v>165</v>
      </c>
      <c r="B171" s="89" t="s">
        <v>383</v>
      </c>
      <c r="C171" s="73">
        <v>1</v>
      </c>
      <c r="D171" s="73">
        <v>1</v>
      </c>
      <c r="E171" s="73" t="s">
        <v>51</v>
      </c>
      <c r="F171" s="73">
        <v>3</v>
      </c>
      <c r="G171" s="73">
        <v>2</v>
      </c>
      <c r="H171" s="73" t="s">
        <v>51</v>
      </c>
      <c r="I171" s="73" t="s">
        <v>51</v>
      </c>
      <c r="J171" s="73" t="s">
        <v>51</v>
      </c>
      <c r="K171" s="73" t="s">
        <v>51</v>
      </c>
      <c r="L171" s="73" t="s">
        <v>51</v>
      </c>
      <c r="M171" s="73" t="s">
        <v>51</v>
      </c>
      <c r="N171" s="73" t="s">
        <v>51</v>
      </c>
      <c r="O171" s="73">
        <v>1</v>
      </c>
      <c r="P171" s="73">
        <v>3</v>
      </c>
    </row>
    <row r="172" spans="1:16" ht="31.2" x14ac:dyDescent="0.3">
      <c r="A172" s="86" t="s">
        <v>167</v>
      </c>
      <c r="B172" s="89" t="s">
        <v>384</v>
      </c>
      <c r="C172" s="73">
        <v>1</v>
      </c>
      <c r="D172" s="73">
        <v>1</v>
      </c>
      <c r="E172" s="73" t="s">
        <v>51</v>
      </c>
      <c r="F172" s="73">
        <v>3</v>
      </c>
      <c r="G172" s="73">
        <v>2</v>
      </c>
      <c r="H172" s="73" t="s">
        <v>51</v>
      </c>
      <c r="I172" s="73" t="s">
        <v>51</v>
      </c>
      <c r="J172" s="73" t="s">
        <v>51</v>
      </c>
      <c r="K172" s="73" t="s">
        <v>51</v>
      </c>
      <c r="L172" s="73" t="s">
        <v>51</v>
      </c>
      <c r="M172" s="73" t="s">
        <v>51</v>
      </c>
      <c r="N172" s="73" t="s">
        <v>51</v>
      </c>
      <c r="O172" s="73">
        <v>1</v>
      </c>
      <c r="P172" s="73">
        <v>3</v>
      </c>
    </row>
    <row r="173" spans="1:16" ht="46.8" x14ac:dyDescent="0.3">
      <c r="A173" s="86" t="s">
        <v>169</v>
      </c>
      <c r="B173" s="89" t="s">
        <v>385</v>
      </c>
      <c r="C173" s="73">
        <v>1</v>
      </c>
      <c r="D173" s="73">
        <v>1</v>
      </c>
      <c r="E173" s="73" t="s">
        <v>51</v>
      </c>
      <c r="F173" s="73">
        <v>3</v>
      </c>
      <c r="G173" s="73">
        <v>2</v>
      </c>
      <c r="H173" s="73" t="s">
        <v>51</v>
      </c>
      <c r="I173" s="73" t="s">
        <v>51</v>
      </c>
      <c r="J173" s="73" t="s">
        <v>51</v>
      </c>
      <c r="K173" s="73" t="s">
        <v>51</v>
      </c>
      <c r="L173" s="73" t="s">
        <v>51</v>
      </c>
      <c r="M173" s="73" t="s">
        <v>51</v>
      </c>
      <c r="N173" s="73" t="s">
        <v>51</v>
      </c>
      <c r="O173" s="73">
        <v>1</v>
      </c>
      <c r="P173" s="73">
        <v>3</v>
      </c>
    </row>
    <row r="174" spans="1:16" x14ac:dyDescent="0.3">
      <c r="A174" s="85"/>
      <c r="B174" s="85"/>
      <c r="C174" s="109">
        <f>ROUND(AVERAGE(C168:C173),2)</f>
        <v>1</v>
      </c>
      <c r="D174" s="109">
        <f t="shared" ref="D174:P174" si="28">ROUND(AVERAGE(D168:D173),2)</f>
        <v>1</v>
      </c>
      <c r="E174" s="109" t="e">
        <f t="shared" si="28"/>
        <v>#DIV/0!</v>
      </c>
      <c r="F174" s="109">
        <f t="shared" si="28"/>
        <v>3</v>
      </c>
      <c r="G174" s="109">
        <f t="shared" si="28"/>
        <v>2</v>
      </c>
      <c r="H174" s="109" t="e">
        <f t="shared" si="28"/>
        <v>#DIV/0!</v>
      </c>
      <c r="I174" s="109" t="e">
        <f t="shared" si="28"/>
        <v>#DIV/0!</v>
      </c>
      <c r="J174" s="109" t="e">
        <f t="shared" si="28"/>
        <v>#DIV/0!</v>
      </c>
      <c r="K174" s="109" t="e">
        <f t="shared" si="28"/>
        <v>#DIV/0!</v>
      </c>
      <c r="L174" s="109" t="e">
        <f t="shared" si="28"/>
        <v>#DIV/0!</v>
      </c>
      <c r="M174" s="109" t="e">
        <f t="shared" si="28"/>
        <v>#DIV/0!</v>
      </c>
      <c r="N174" s="109" t="e">
        <f t="shared" si="28"/>
        <v>#DIV/0!</v>
      </c>
      <c r="O174" s="109">
        <f t="shared" si="28"/>
        <v>1</v>
      </c>
      <c r="P174" s="109">
        <f t="shared" si="28"/>
        <v>3</v>
      </c>
    </row>
    <row r="175" spans="1:16" x14ac:dyDescent="0.3">
      <c r="A175" s="85"/>
      <c r="B175" s="85"/>
      <c r="C175" s="109">
        <f>IFERROR(C174,"-")</f>
        <v>1</v>
      </c>
      <c r="D175" s="109">
        <f t="shared" ref="D175:P175" si="29">IFERROR(D174,"-")</f>
        <v>1</v>
      </c>
      <c r="E175" s="109" t="str">
        <f t="shared" si="29"/>
        <v>-</v>
      </c>
      <c r="F175" s="109">
        <f t="shared" si="29"/>
        <v>3</v>
      </c>
      <c r="G175" s="109">
        <f t="shared" si="29"/>
        <v>2</v>
      </c>
      <c r="H175" s="109" t="str">
        <f t="shared" si="29"/>
        <v>-</v>
      </c>
      <c r="I175" s="109" t="str">
        <f t="shared" si="29"/>
        <v>-</v>
      </c>
      <c r="J175" s="109" t="str">
        <f t="shared" si="29"/>
        <v>-</v>
      </c>
      <c r="K175" s="109" t="str">
        <f t="shared" si="29"/>
        <v>-</v>
      </c>
      <c r="L175" s="109" t="str">
        <f t="shared" si="29"/>
        <v>-</v>
      </c>
      <c r="M175" s="109" t="str">
        <f t="shared" si="29"/>
        <v>-</v>
      </c>
      <c r="N175" s="109" t="str">
        <f t="shared" si="29"/>
        <v>-</v>
      </c>
      <c r="O175" s="109">
        <f t="shared" si="29"/>
        <v>1</v>
      </c>
      <c r="P175" s="109">
        <f t="shared" si="29"/>
        <v>3</v>
      </c>
    </row>
    <row r="176" spans="1:16" x14ac:dyDescent="0.3">
      <c r="A176" s="85"/>
      <c r="B176" s="85"/>
      <c r="C176" s="83"/>
      <c r="D176" s="83"/>
      <c r="E176" s="83"/>
      <c r="F176" s="83"/>
      <c r="G176" s="83"/>
      <c r="H176" s="83"/>
      <c r="I176" s="83"/>
      <c r="J176" s="83"/>
      <c r="K176" s="83"/>
      <c r="L176" s="83"/>
      <c r="M176" s="83"/>
      <c r="N176" s="83"/>
      <c r="O176" s="83"/>
      <c r="P176" s="83"/>
    </row>
    <row r="177" spans="1:16" x14ac:dyDescent="0.3">
      <c r="A177" s="85"/>
      <c r="B177" s="85"/>
      <c r="C177" s="83"/>
      <c r="D177" s="83"/>
      <c r="E177" s="83"/>
      <c r="F177" s="83"/>
      <c r="G177" s="83"/>
      <c r="H177" s="83"/>
      <c r="I177" s="83"/>
      <c r="J177" s="83"/>
      <c r="K177" s="83"/>
      <c r="L177" s="83"/>
      <c r="M177" s="83"/>
      <c r="N177" s="83"/>
      <c r="O177" s="83"/>
      <c r="P177" s="83"/>
    </row>
    <row r="178" spans="1:16" x14ac:dyDescent="0.3">
      <c r="A178" s="389" t="s">
        <v>734</v>
      </c>
      <c r="B178" s="390"/>
      <c r="C178" s="390"/>
      <c r="D178" s="390"/>
      <c r="E178" s="390"/>
      <c r="F178" s="390"/>
      <c r="G178" s="390"/>
      <c r="H178" s="390"/>
      <c r="I178" s="390"/>
      <c r="J178" s="390"/>
      <c r="K178" s="390"/>
      <c r="L178" s="390"/>
      <c r="M178" s="390"/>
      <c r="N178" s="83"/>
      <c r="O178" s="83"/>
      <c r="P178" s="83"/>
    </row>
    <row r="179" spans="1:16" x14ac:dyDescent="0.3">
      <c r="A179" s="86" t="s">
        <v>145</v>
      </c>
      <c r="B179" s="86" t="s">
        <v>146</v>
      </c>
      <c r="C179" s="72" t="s">
        <v>147</v>
      </c>
      <c r="D179" s="72" t="s">
        <v>148</v>
      </c>
      <c r="E179" s="72" t="s">
        <v>149</v>
      </c>
      <c r="F179" s="72" t="s">
        <v>150</v>
      </c>
      <c r="G179" s="72" t="s">
        <v>151</v>
      </c>
      <c r="H179" s="72" t="s">
        <v>152</v>
      </c>
      <c r="I179" s="72" t="s">
        <v>153</v>
      </c>
      <c r="J179" s="72" t="s">
        <v>154</v>
      </c>
      <c r="K179" s="72" t="s">
        <v>155</v>
      </c>
      <c r="L179" s="72" t="s">
        <v>156</v>
      </c>
      <c r="M179" s="72" t="s">
        <v>157</v>
      </c>
      <c r="N179" s="72" t="s">
        <v>158</v>
      </c>
      <c r="O179" s="72" t="s">
        <v>159</v>
      </c>
      <c r="P179" s="72" t="s">
        <v>160</v>
      </c>
    </row>
    <row r="180" spans="1:16" ht="46.8" x14ac:dyDescent="0.3">
      <c r="A180" s="86" t="s">
        <v>161</v>
      </c>
      <c r="B180" s="89" t="s">
        <v>386</v>
      </c>
      <c r="C180" s="73">
        <v>1</v>
      </c>
      <c r="D180" s="73">
        <v>1</v>
      </c>
      <c r="E180" s="73" t="s">
        <v>51</v>
      </c>
      <c r="F180" s="73">
        <v>3</v>
      </c>
      <c r="G180" s="73">
        <v>2</v>
      </c>
      <c r="H180" s="73" t="s">
        <v>51</v>
      </c>
      <c r="I180" s="73" t="s">
        <v>51</v>
      </c>
      <c r="J180" s="73" t="s">
        <v>51</v>
      </c>
      <c r="K180" s="73" t="s">
        <v>51</v>
      </c>
      <c r="L180" s="73" t="s">
        <v>51</v>
      </c>
      <c r="M180" s="73" t="s">
        <v>51</v>
      </c>
      <c r="N180" s="73">
        <v>1</v>
      </c>
      <c r="O180" s="73">
        <v>1</v>
      </c>
      <c r="P180" s="73">
        <v>2</v>
      </c>
    </row>
    <row r="181" spans="1:16" ht="46.8" x14ac:dyDescent="0.3">
      <c r="A181" s="86" t="s">
        <v>163</v>
      </c>
      <c r="B181" s="89" t="s">
        <v>387</v>
      </c>
      <c r="C181" s="73">
        <v>1</v>
      </c>
      <c r="D181" s="73">
        <v>1</v>
      </c>
      <c r="E181" s="73" t="s">
        <v>51</v>
      </c>
      <c r="F181" s="73">
        <v>3</v>
      </c>
      <c r="G181" s="73">
        <v>2</v>
      </c>
      <c r="H181" s="73" t="s">
        <v>51</v>
      </c>
      <c r="I181" s="73" t="s">
        <v>51</v>
      </c>
      <c r="J181" s="73" t="s">
        <v>51</v>
      </c>
      <c r="K181" s="73" t="s">
        <v>51</v>
      </c>
      <c r="L181" s="73" t="s">
        <v>51</v>
      </c>
      <c r="M181" s="73" t="s">
        <v>51</v>
      </c>
      <c r="N181" s="73">
        <v>1</v>
      </c>
      <c r="O181" s="73">
        <v>1</v>
      </c>
      <c r="P181" s="73">
        <v>2</v>
      </c>
    </row>
    <row r="182" spans="1:16" ht="31.2" x14ac:dyDescent="0.3">
      <c r="A182" s="86" t="s">
        <v>165</v>
      </c>
      <c r="B182" s="89" t="s">
        <v>388</v>
      </c>
      <c r="C182" s="73">
        <v>1</v>
      </c>
      <c r="D182" s="73">
        <v>1</v>
      </c>
      <c r="E182" s="73" t="s">
        <v>51</v>
      </c>
      <c r="F182" s="73">
        <v>3</v>
      </c>
      <c r="G182" s="73">
        <v>2</v>
      </c>
      <c r="H182" s="73" t="s">
        <v>51</v>
      </c>
      <c r="I182" s="73" t="s">
        <v>51</v>
      </c>
      <c r="J182" s="73" t="s">
        <v>51</v>
      </c>
      <c r="K182" s="73" t="s">
        <v>51</v>
      </c>
      <c r="L182" s="73" t="s">
        <v>51</v>
      </c>
      <c r="M182" s="73" t="s">
        <v>51</v>
      </c>
      <c r="N182" s="73">
        <v>1</v>
      </c>
      <c r="O182" s="73">
        <v>1</v>
      </c>
      <c r="P182" s="73">
        <v>2</v>
      </c>
    </row>
    <row r="183" spans="1:16" ht="31.2" x14ac:dyDescent="0.3">
      <c r="A183" s="86" t="s">
        <v>167</v>
      </c>
      <c r="B183" s="89" t="s">
        <v>389</v>
      </c>
      <c r="C183" s="73">
        <v>1</v>
      </c>
      <c r="D183" s="73">
        <v>1</v>
      </c>
      <c r="E183" s="73" t="s">
        <v>51</v>
      </c>
      <c r="F183" s="73">
        <v>3</v>
      </c>
      <c r="G183" s="73">
        <v>2</v>
      </c>
      <c r="H183" s="73" t="s">
        <v>51</v>
      </c>
      <c r="I183" s="73" t="s">
        <v>51</v>
      </c>
      <c r="J183" s="73" t="s">
        <v>51</v>
      </c>
      <c r="K183" s="73" t="s">
        <v>51</v>
      </c>
      <c r="L183" s="73" t="s">
        <v>51</v>
      </c>
      <c r="M183" s="73" t="s">
        <v>51</v>
      </c>
      <c r="N183" s="73">
        <v>1</v>
      </c>
      <c r="O183" s="73">
        <v>1</v>
      </c>
      <c r="P183" s="73">
        <v>3</v>
      </c>
    </row>
    <row r="184" spans="1:16" ht="31.2" x14ac:dyDescent="0.3">
      <c r="A184" s="86" t="s">
        <v>169</v>
      </c>
      <c r="B184" s="89" t="s">
        <v>390</v>
      </c>
      <c r="C184" s="73">
        <v>1</v>
      </c>
      <c r="D184" s="73">
        <v>1</v>
      </c>
      <c r="E184" s="73" t="s">
        <v>51</v>
      </c>
      <c r="F184" s="73">
        <v>3</v>
      </c>
      <c r="G184" s="73">
        <v>2</v>
      </c>
      <c r="H184" s="73" t="s">
        <v>51</v>
      </c>
      <c r="I184" s="73" t="s">
        <v>51</v>
      </c>
      <c r="J184" s="73" t="s">
        <v>51</v>
      </c>
      <c r="K184" s="73" t="s">
        <v>51</v>
      </c>
      <c r="L184" s="73" t="s">
        <v>51</v>
      </c>
      <c r="M184" s="73" t="s">
        <v>51</v>
      </c>
      <c r="N184" s="73">
        <v>1</v>
      </c>
      <c r="O184" s="73">
        <v>1</v>
      </c>
      <c r="P184" s="73">
        <v>3</v>
      </c>
    </row>
    <row r="185" spans="1:16" x14ac:dyDescent="0.3">
      <c r="A185" s="85"/>
      <c r="B185" s="85"/>
      <c r="C185" s="109">
        <f>ROUND(AVERAGE(C179:C184),2)</f>
        <v>1</v>
      </c>
      <c r="D185" s="109">
        <f t="shared" ref="D185:P185" si="30">ROUND(AVERAGE(D179:D184),2)</f>
        <v>1</v>
      </c>
      <c r="E185" s="109" t="e">
        <f t="shared" si="30"/>
        <v>#DIV/0!</v>
      </c>
      <c r="F185" s="109">
        <f t="shared" si="30"/>
        <v>3</v>
      </c>
      <c r="G185" s="109">
        <f t="shared" si="30"/>
        <v>2</v>
      </c>
      <c r="H185" s="109" t="e">
        <f t="shared" si="30"/>
        <v>#DIV/0!</v>
      </c>
      <c r="I185" s="109" t="e">
        <f t="shared" si="30"/>
        <v>#DIV/0!</v>
      </c>
      <c r="J185" s="109" t="e">
        <f t="shared" si="30"/>
        <v>#DIV/0!</v>
      </c>
      <c r="K185" s="109" t="e">
        <f t="shared" si="30"/>
        <v>#DIV/0!</v>
      </c>
      <c r="L185" s="109" t="e">
        <f t="shared" si="30"/>
        <v>#DIV/0!</v>
      </c>
      <c r="M185" s="109" t="e">
        <f t="shared" si="30"/>
        <v>#DIV/0!</v>
      </c>
      <c r="N185" s="109">
        <f t="shared" si="30"/>
        <v>1</v>
      </c>
      <c r="O185" s="109">
        <f t="shared" si="30"/>
        <v>1</v>
      </c>
      <c r="P185" s="109">
        <f t="shared" si="30"/>
        <v>2.4</v>
      </c>
    </row>
    <row r="186" spans="1:16" x14ac:dyDescent="0.3">
      <c r="A186" s="85"/>
      <c r="B186" s="85"/>
      <c r="C186" s="109">
        <f>IFERROR(C185,"-")</f>
        <v>1</v>
      </c>
      <c r="D186" s="109">
        <f t="shared" ref="D186:P186" si="31">IFERROR(D185,"-")</f>
        <v>1</v>
      </c>
      <c r="E186" s="109" t="str">
        <f t="shared" si="31"/>
        <v>-</v>
      </c>
      <c r="F186" s="109">
        <f t="shared" si="31"/>
        <v>3</v>
      </c>
      <c r="G186" s="109">
        <f t="shared" si="31"/>
        <v>2</v>
      </c>
      <c r="H186" s="109" t="str">
        <f t="shared" si="31"/>
        <v>-</v>
      </c>
      <c r="I186" s="109" t="str">
        <f t="shared" si="31"/>
        <v>-</v>
      </c>
      <c r="J186" s="109" t="str">
        <f t="shared" si="31"/>
        <v>-</v>
      </c>
      <c r="K186" s="109" t="str">
        <f t="shared" si="31"/>
        <v>-</v>
      </c>
      <c r="L186" s="109" t="str">
        <f t="shared" si="31"/>
        <v>-</v>
      </c>
      <c r="M186" s="109" t="str">
        <f t="shared" si="31"/>
        <v>-</v>
      </c>
      <c r="N186" s="109">
        <f t="shared" si="31"/>
        <v>1</v>
      </c>
      <c r="O186" s="109">
        <f t="shared" si="31"/>
        <v>1</v>
      </c>
      <c r="P186" s="109">
        <f t="shared" si="31"/>
        <v>2.4</v>
      </c>
    </row>
    <row r="187" spans="1:16" x14ac:dyDescent="0.3">
      <c r="A187" s="85"/>
      <c r="B187" s="85"/>
      <c r="C187" s="83"/>
      <c r="D187" s="83"/>
      <c r="E187" s="83"/>
      <c r="F187" s="83"/>
      <c r="G187" s="83"/>
      <c r="H187" s="83"/>
      <c r="I187" s="83"/>
      <c r="J187" s="83"/>
      <c r="K187" s="83"/>
      <c r="L187" s="83"/>
      <c r="M187" s="83"/>
      <c r="N187" s="83"/>
      <c r="O187" s="83"/>
      <c r="P187" s="83"/>
    </row>
    <row r="188" spans="1:16" x14ac:dyDescent="0.3">
      <c r="A188" s="85"/>
      <c r="B188" s="85"/>
      <c r="C188" s="83"/>
      <c r="D188" s="83"/>
      <c r="E188" s="83"/>
      <c r="F188" s="83"/>
      <c r="G188" s="83"/>
      <c r="H188" s="83"/>
      <c r="I188" s="83"/>
      <c r="J188" s="83"/>
      <c r="K188" s="83"/>
      <c r="L188" s="83"/>
      <c r="M188" s="83"/>
      <c r="N188" s="83"/>
      <c r="O188" s="83"/>
      <c r="P188" s="83"/>
    </row>
  </sheetData>
  <mergeCells count="19">
    <mergeCell ref="A178:M178"/>
    <mergeCell ref="A64:M64"/>
    <mergeCell ref="A76:M76"/>
    <mergeCell ref="A87:M87"/>
    <mergeCell ref="C98:M98"/>
    <mergeCell ref="A100:M100"/>
    <mergeCell ref="A111:M111"/>
    <mergeCell ref="A122:M122"/>
    <mergeCell ref="A133:M133"/>
    <mergeCell ref="A144:M144"/>
    <mergeCell ref="A156:M156"/>
    <mergeCell ref="A167:M167"/>
    <mergeCell ref="B3:H3"/>
    <mergeCell ref="A52:M52"/>
    <mergeCell ref="C5:O5"/>
    <mergeCell ref="A8:M8"/>
    <mergeCell ref="A18:M18"/>
    <mergeCell ref="A29:M29"/>
    <mergeCell ref="A40:M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208"/>
  <sheetViews>
    <sheetView workbookViewId="0">
      <selection activeCell="A230" sqref="A230"/>
    </sheetView>
  </sheetViews>
  <sheetFormatPr defaultRowHeight="14.4" x14ac:dyDescent="0.3"/>
  <cols>
    <col min="1" max="1" width="8.6640625" style="81"/>
    <col min="2" max="2" width="47.5546875" style="81" customWidth="1"/>
    <col min="3" max="3" width="7.33203125" style="117" customWidth="1"/>
    <col min="4" max="4" width="7.6640625" style="117" customWidth="1"/>
    <col min="5" max="5" width="8.109375" style="117" customWidth="1"/>
    <col min="6" max="6" width="7.6640625" style="117" customWidth="1"/>
    <col min="7" max="7" width="7.44140625" style="117" customWidth="1"/>
    <col min="8" max="9" width="7.5546875" style="117" customWidth="1"/>
    <col min="10" max="10" width="7.6640625" style="117" customWidth="1"/>
    <col min="11" max="12" width="7.88671875" style="117" customWidth="1"/>
    <col min="13" max="13" width="7.44140625" style="117" customWidth="1"/>
    <col min="14" max="14" width="8.109375" style="117" customWidth="1"/>
    <col min="15" max="15" width="7.5546875" style="117" customWidth="1"/>
    <col min="16" max="16" width="8" style="117" customWidth="1"/>
  </cols>
  <sheetData>
    <row r="3" spans="1:16" ht="14.4" customHeight="1" x14ac:dyDescent="0.3">
      <c r="B3" s="388" t="s">
        <v>754</v>
      </c>
      <c r="C3" s="388"/>
      <c r="D3" s="388"/>
      <c r="E3" s="388"/>
      <c r="F3" s="388"/>
      <c r="G3" s="388"/>
      <c r="H3" s="388"/>
      <c r="I3" s="388"/>
      <c r="J3" s="388"/>
      <c r="K3" s="388"/>
    </row>
    <row r="4" spans="1:16" ht="14.4" customHeight="1" x14ac:dyDescent="0.3">
      <c r="B4" s="388"/>
      <c r="C4" s="388"/>
      <c r="D4" s="388"/>
      <c r="E4" s="388"/>
      <c r="F4" s="388"/>
      <c r="G4" s="388"/>
      <c r="H4" s="388"/>
      <c r="I4" s="388"/>
      <c r="J4" s="388"/>
      <c r="K4" s="388"/>
    </row>
    <row r="5" spans="1:16" ht="22.8" x14ac:dyDescent="0.3">
      <c r="A5" s="91"/>
      <c r="B5" s="91"/>
      <c r="C5" s="397" t="s">
        <v>391</v>
      </c>
      <c r="D5" s="398"/>
      <c r="E5" s="398"/>
      <c r="F5" s="398"/>
      <c r="G5" s="398"/>
      <c r="H5" s="398"/>
      <c r="I5" s="398"/>
      <c r="J5" s="398"/>
      <c r="K5" s="398"/>
      <c r="L5" s="398"/>
      <c r="M5" s="398"/>
      <c r="N5" s="398"/>
      <c r="O5" s="398"/>
      <c r="P5" s="91"/>
    </row>
    <row r="6" spans="1:16" x14ac:dyDescent="0.3">
      <c r="A6" s="92"/>
      <c r="B6" s="92"/>
      <c r="C6" s="92"/>
      <c r="D6" s="92"/>
      <c r="E6" s="92"/>
      <c r="F6" s="92"/>
      <c r="G6" s="92"/>
      <c r="H6" s="92"/>
      <c r="I6" s="92"/>
      <c r="J6" s="92"/>
      <c r="K6" s="92"/>
      <c r="L6" s="92"/>
      <c r="M6" s="92"/>
      <c r="N6" s="92"/>
      <c r="O6" s="92"/>
      <c r="P6" s="92"/>
    </row>
    <row r="7" spans="1:16" x14ac:dyDescent="0.3">
      <c r="A7" s="92"/>
      <c r="B7" s="92"/>
      <c r="C7" s="92"/>
      <c r="D7" s="92"/>
      <c r="E7" s="92"/>
      <c r="F7" s="92"/>
      <c r="G7" s="92"/>
      <c r="H7" s="92"/>
      <c r="I7" s="92"/>
      <c r="J7" s="92"/>
      <c r="K7" s="92"/>
      <c r="L7" s="92"/>
      <c r="M7" s="92"/>
      <c r="N7" s="92"/>
      <c r="O7" s="92"/>
      <c r="P7" s="92"/>
    </row>
    <row r="8" spans="1:16" ht="15.6" x14ac:dyDescent="0.3">
      <c r="A8" s="395" t="s">
        <v>736</v>
      </c>
      <c r="B8" s="396"/>
      <c r="C8" s="396"/>
      <c r="D8" s="396"/>
      <c r="E8" s="396"/>
      <c r="F8" s="396"/>
      <c r="G8" s="396"/>
      <c r="H8" s="396"/>
      <c r="I8" s="396"/>
      <c r="J8" s="396"/>
      <c r="K8" s="396"/>
      <c r="L8" s="396"/>
      <c r="M8" s="396"/>
      <c r="N8" s="92"/>
      <c r="O8" s="92"/>
      <c r="P8" s="92"/>
    </row>
    <row r="9" spans="1:16" x14ac:dyDescent="0.3">
      <c r="A9" s="93" t="s">
        <v>392</v>
      </c>
      <c r="B9" s="93" t="s">
        <v>146</v>
      </c>
      <c r="C9" s="93" t="s">
        <v>147</v>
      </c>
      <c r="D9" s="93" t="s">
        <v>148</v>
      </c>
      <c r="E9" s="93" t="s">
        <v>149</v>
      </c>
      <c r="F9" s="93" t="s">
        <v>150</v>
      </c>
      <c r="G9" s="93" t="s">
        <v>151</v>
      </c>
      <c r="H9" s="93" t="s">
        <v>152</v>
      </c>
      <c r="I9" s="93" t="s">
        <v>153</v>
      </c>
      <c r="J9" s="93" t="s">
        <v>154</v>
      </c>
      <c r="K9" s="93" t="s">
        <v>155</v>
      </c>
      <c r="L9" s="93" t="s">
        <v>156</v>
      </c>
      <c r="M9" s="93" t="s">
        <v>157</v>
      </c>
      <c r="N9" s="93" t="s">
        <v>158</v>
      </c>
      <c r="O9" s="93" t="s">
        <v>159</v>
      </c>
      <c r="P9" s="93" t="s">
        <v>160</v>
      </c>
    </row>
    <row r="10" spans="1:16" ht="31.2" x14ac:dyDescent="0.3">
      <c r="A10" s="93" t="s">
        <v>161</v>
      </c>
      <c r="B10" s="94" t="s">
        <v>393</v>
      </c>
      <c r="C10" s="95">
        <v>2</v>
      </c>
      <c r="D10" s="95">
        <v>3</v>
      </c>
      <c r="E10" s="95">
        <v>3</v>
      </c>
      <c r="F10" s="95" t="s">
        <v>51</v>
      </c>
      <c r="G10" s="95" t="s">
        <v>51</v>
      </c>
      <c r="H10" s="95" t="s">
        <v>51</v>
      </c>
      <c r="I10" s="95" t="s">
        <v>51</v>
      </c>
      <c r="J10" s="95" t="s">
        <v>51</v>
      </c>
      <c r="K10" s="95" t="s">
        <v>51</v>
      </c>
      <c r="L10" s="95" t="s">
        <v>51</v>
      </c>
      <c r="M10" s="95" t="s">
        <v>51</v>
      </c>
      <c r="N10" s="95">
        <v>2</v>
      </c>
      <c r="O10" s="95">
        <v>3</v>
      </c>
      <c r="P10" s="95">
        <v>2</v>
      </c>
    </row>
    <row r="11" spans="1:16" ht="31.2" x14ac:dyDescent="0.3">
      <c r="A11" s="93" t="s">
        <v>163</v>
      </c>
      <c r="B11" s="94" t="s">
        <v>394</v>
      </c>
      <c r="C11" s="95">
        <v>2</v>
      </c>
      <c r="D11" s="95">
        <v>2</v>
      </c>
      <c r="E11" s="95">
        <v>3</v>
      </c>
      <c r="F11" s="95" t="s">
        <v>51</v>
      </c>
      <c r="G11" s="95" t="s">
        <v>51</v>
      </c>
      <c r="H11" s="95" t="s">
        <v>51</v>
      </c>
      <c r="I11" s="95" t="s">
        <v>51</v>
      </c>
      <c r="J11" s="95" t="s">
        <v>51</v>
      </c>
      <c r="K11" s="95" t="s">
        <v>51</v>
      </c>
      <c r="L11" s="95" t="s">
        <v>51</v>
      </c>
      <c r="M11" s="95" t="s">
        <v>51</v>
      </c>
      <c r="N11" s="95">
        <v>1</v>
      </c>
      <c r="O11" s="95">
        <v>2</v>
      </c>
      <c r="P11" s="95">
        <v>1</v>
      </c>
    </row>
    <row r="12" spans="1:16" ht="31.2" x14ac:dyDescent="0.3">
      <c r="A12" s="93" t="s">
        <v>165</v>
      </c>
      <c r="B12" s="94" t="s">
        <v>395</v>
      </c>
      <c r="C12" s="95">
        <v>2</v>
      </c>
      <c r="D12" s="95">
        <v>3</v>
      </c>
      <c r="E12" s="95">
        <v>3</v>
      </c>
      <c r="F12" s="95" t="s">
        <v>51</v>
      </c>
      <c r="G12" s="95" t="s">
        <v>51</v>
      </c>
      <c r="H12" s="95" t="s">
        <v>51</v>
      </c>
      <c r="I12" s="95" t="s">
        <v>51</v>
      </c>
      <c r="J12" s="95" t="s">
        <v>51</v>
      </c>
      <c r="K12" s="95" t="s">
        <v>51</v>
      </c>
      <c r="L12" s="95" t="s">
        <v>51</v>
      </c>
      <c r="M12" s="95" t="s">
        <v>51</v>
      </c>
      <c r="N12" s="95">
        <v>1</v>
      </c>
      <c r="O12" s="95">
        <v>2</v>
      </c>
      <c r="P12" s="95">
        <v>1</v>
      </c>
    </row>
    <row r="13" spans="1:16" ht="31.2" x14ac:dyDescent="0.3">
      <c r="A13" s="93" t="s">
        <v>167</v>
      </c>
      <c r="B13" s="94" t="s">
        <v>396</v>
      </c>
      <c r="C13" s="95">
        <v>2</v>
      </c>
      <c r="D13" s="95">
        <v>3</v>
      </c>
      <c r="E13" s="95">
        <v>3</v>
      </c>
      <c r="F13" s="95" t="s">
        <v>51</v>
      </c>
      <c r="G13" s="95" t="s">
        <v>51</v>
      </c>
      <c r="H13" s="95" t="s">
        <v>51</v>
      </c>
      <c r="I13" s="95" t="s">
        <v>51</v>
      </c>
      <c r="J13" s="95" t="s">
        <v>51</v>
      </c>
      <c r="K13" s="95" t="s">
        <v>51</v>
      </c>
      <c r="L13" s="95" t="s">
        <v>51</v>
      </c>
      <c r="M13" s="95" t="s">
        <v>51</v>
      </c>
      <c r="N13" s="95">
        <v>1</v>
      </c>
      <c r="O13" s="95">
        <v>3</v>
      </c>
      <c r="P13" s="95">
        <v>2</v>
      </c>
    </row>
    <row r="14" spans="1:16" ht="31.2" x14ac:dyDescent="0.3">
      <c r="A14" s="93" t="s">
        <v>169</v>
      </c>
      <c r="B14" s="94" t="s">
        <v>397</v>
      </c>
      <c r="C14" s="95">
        <v>2</v>
      </c>
      <c r="D14" s="95">
        <v>2</v>
      </c>
      <c r="E14" s="95">
        <v>1</v>
      </c>
      <c r="F14" s="95" t="s">
        <v>51</v>
      </c>
      <c r="G14" s="95" t="s">
        <v>51</v>
      </c>
      <c r="H14" s="95" t="s">
        <v>51</v>
      </c>
      <c r="I14" s="95" t="s">
        <v>51</v>
      </c>
      <c r="J14" s="95" t="s">
        <v>51</v>
      </c>
      <c r="K14" s="95" t="s">
        <v>51</v>
      </c>
      <c r="L14" s="95" t="s">
        <v>51</v>
      </c>
      <c r="M14" s="95" t="s">
        <v>51</v>
      </c>
      <c r="N14" s="95">
        <v>1</v>
      </c>
      <c r="O14" s="95">
        <v>1</v>
      </c>
      <c r="P14" s="95">
        <v>1</v>
      </c>
    </row>
    <row r="15" spans="1:16" ht="31.2" x14ac:dyDescent="0.3">
      <c r="A15" s="93" t="s">
        <v>171</v>
      </c>
      <c r="B15" s="94" t="s">
        <v>398</v>
      </c>
      <c r="C15" s="95">
        <v>1</v>
      </c>
      <c r="D15" s="95">
        <v>1</v>
      </c>
      <c r="E15" s="95">
        <v>1</v>
      </c>
      <c r="F15" s="95" t="s">
        <v>51</v>
      </c>
      <c r="G15" s="95" t="s">
        <v>51</v>
      </c>
      <c r="H15" s="95" t="s">
        <v>51</v>
      </c>
      <c r="I15" s="95" t="s">
        <v>51</v>
      </c>
      <c r="J15" s="95" t="s">
        <v>51</v>
      </c>
      <c r="K15" s="95" t="s">
        <v>51</v>
      </c>
      <c r="L15" s="95" t="s">
        <v>51</v>
      </c>
      <c r="M15" s="95" t="s">
        <v>51</v>
      </c>
      <c r="N15" s="95">
        <v>2</v>
      </c>
      <c r="O15" s="95">
        <v>2</v>
      </c>
      <c r="P15" s="95">
        <v>2</v>
      </c>
    </row>
    <row r="16" spans="1:16" ht="15.6" x14ac:dyDescent="0.3">
      <c r="A16" s="96"/>
      <c r="B16" s="97"/>
      <c r="C16" s="117">
        <f>ROUND(AVERAGE(C10:C15),2)</f>
        <v>1.83</v>
      </c>
      <c r="D16" s="117">
        <f t="shared" ref="D16:P16" si="0">ROUND(AVERAGE(D10:D15),2)</f>
        <v>2.33</v>
      </c>
      <c r="E16" s="117">
        <f t="shared" si="0"/>
        <v>2.33</v>
      </c>
      <c r="F16" s="117" t="e">
        <f t="shared" si="0"/>
        <v>#DIV/0!</v>
      </c>
      <c r="G16" s="117" t="e">
        <f t="shared" si="0"/>
        <v>#DIV/0!</v>
      </c>
      <c r="H16" s="117" t="e">
        <f t="shared" si="0"/>
        <v>#DIV/0!</v>
      </c>
      <c r="I16" s="117" t="e">
        <f t="shared" si="0"/>
        <v>#DIV/0!</v>
      </c>
      <c r="J16" s="117" t="e">
        <f t="shared" si="0"/>
        <v>#DIV/0!</v>
      </c>
      <c r="K16" s="117" t="e">
        <f t="shared" si="0"/>
        <v>#DIV/0!</v>
      </c>
      <c r="L16" s="117" t="e">
        <f t="shared" si="0"/>
        <v>#DIV/0!</v>
      </c>
      <c r="M16" s="117" t="e">
        <f t="shared" si="0"/>
        <v>#DIV/0!</v>
      </c>
      <c r="N16" s="117">
        <f t="shared" si="0"/>
        <v>1.33</v>
      </c>
      <c r="O16" s="117">
        <f t="shared" si="0"/>
        <v>2.17</v>
      </c>
      <c r="P16" s="117">
        <f t="shared" si="0"/>
        <v>1.5</v>
      </c>
    </row>
    <row r="17" spans="1:16" ht="15.6" x14ac:dyDescent="0.3">
      <c r="A17" s="96"/>
      <c r="B17" s="97"/>
      <c r="C17" s="117">
        <f>IFERROR(C16,"-")</f>
        <v>1.83</v>
      </c>
      <c r="D17" s="117">
        <f t="shared" ref="D17:P17" si="1">IFERROR(D16,"-")</f>
        <v>2.33</v>
      </c>
      <c r="E17" s="117">
        <f t="shared" si="1"/>
        <v>2.33</v>
      </c>
      <c r="F17" s="117" t="str">
        <f t="shared" si="1"/>
        <v>-</v>
      </c>
      <c r="G17" s="117" t="str">
        <f t="shared" si="1"/>
        <v>-</v>
      </c>
      <c r="H17" s="117" t="str">
        <f t="shared" si="1"/>
        <v>-</v>
      </c>
      <c r="I17" s="117" t="str">
        <f t="shared" si="1"/>
        <v>-</v>
      </c>
      <c r="J17" s="117" t="str">
        <f t="shared" si="1"/>
        <v>-</v>
      </c>
      <c r="K17" s="117" t="str">
        <f t="shared" si="1"/>
        <v>-</v>
      </c>
      <c r="L17" s="117" t="str">
        <f t="shared" si="1"/>
        <v>-</v>
      </c>
      <c r="M17" s="117" t="str">
        <f t="shared" si="1"/>
        <v>-</v>
      </c>
      <c r="N17" s="117">
        <f t="shared" si="1"/>
        <v>1.33</v>
      </c>
      <c r="O17" s="117">
        <f t="shared" si="1"/>
        <v>2.17</v>
      </c>
      <c r="P17" s="117">
        <f t="shared" si="1"/>
        <v>1.5</v>
      </c>
    </row>
    <row r="18" spans="1:16" x14ac:dyDescent="0.3">
      <c r="A18" s="92"/>
      <c r="B18" s="92"/>
      <c r="C18" s="92"/>
      <c r="D18" s="92"/>
      <c r="E18" s="92"/>
      <c r="F18" s="92"/>
      <c r="G18" s="92"/>
      <c r="H18" s="92"/>
      <c r="I18" s="92"/>
      <c r="J18" s="92"/>
      <c r="K18" s="92"/>
      <c r="L18" s="92"/>
      <c r="M18" s="92"/>
      <c r="N18" s="92"/>
      <c r="O18" s="92"/>
      <c r="P18" s="92"/>
    </row>
    <row r="19" spans="1:16" ht="15.6" x14ac:dyDescent="0.3">
      <c r="A19" s="395" t="s">
        <v>737</v>
      </c>
      <c r="B19" s="396"/>
      <c r="C19" s="396"/>
      <c r="D19" s="396"/>
      <c r="E19" s="396"/>
      <c r="F19" s="396"/>
      <c r="G19" s="396"/>
      <c r="H19" s="396"/>
      <c r="I19" s="396"/>
      <c r="J19" s="396"/>
      <c r="K19" s="396"/>
      <c r="L19" s="396"/>
      <c r="M19" s="396"/>
      <c r="N19" s="92"/>
      <c r="O19" s="92"/>
      <c r="P19" s="92"/>
    </row>
    <row r="20" spans="1:16" x14ac:dyDescent="0.3">
      <c r="A20" s="93" t="s">
        <v>392</v>
      </c>
      <c r="B20" s="93" t="s">
        <v>146</v>
      </c>
      <c r="C20" s="93" t="s">
        <v>147</v>
      </c>
      <c r="D20" s="93" t="s">
        <v>148</v>
      </c>
      <c r="E20" s="93" t="s">
        <v>149</v>
      </c>
      <c r="F20" s="93" t="s">
        <v>150</v>
      </c>
      <c r="G20" s="93" t="s">
        <v>151</v>
      </c>
      <c r="H20" s="93" t="s">
        <v>152</v>
      </c>
      <c r="I20" s="93" t="s">
        <v>153</v>
      </c>
      <c r="J20" s="93" t="s">
        <v>154</v>
      </c>
      <c r="K20" s="93" t="s">
        <v>155</v>
      </c>
      <c r="L20" s="93" t="s">
        <v>156</v>
      </c>
      <c r="M20" s="93" t="s">
        <v>157</v>
      </c>
      <c r="N20" s="93" t="s">
        <v>158</v>
      </c>
      <c r="O20" s="93" t="s">
        <v>159</v>
      </c>
      <c r="P20" s="93" t="s">
        <v>160</v>
      </c>
    </row>
    <row r="21" spans="1:16" ht="15.6" x14ac:dyDescent="0.3">
      <c r="A21" s="93" t="s">
        <v>161</v>
      </c>
      <c r="B21" s="74" t="s">
        <v>399</v>
      </c>
      <c r="C21" s="95">
        <v>3</v>
      </c>
      <c r="D21" s="95">
        <v>2</v>
      </c>
      <c r="E21" s="95">
        <v>2</v>
      </c>
      <c r="F21" s="95" t="s">
        <v>51</v>
      </c>
      <c r="G21" s="95" t="s">
        <v>51</v>
      </c>
      <c r="H21" s="95" t="s">
        <v>51</v>
      </c>
      <c r="I21" s="95" t="s">
        <v>51</v>
      </c>
      <c r="J21" s="95" t="s">
        <v>51</v>
      </c>
      <c r="K21" s="95" t="s">
        <v>51</v>
      </c>
      <c r="L21" s="95" t="s">
        <v>51</v>
      </c>
      <c r="M21" s="95" t="s">
        <v>51</v>
      </c>
      <c r="N21" s="95">
        <v>1</v>
      </c>
      <c r="O21" s="95">
        <v>2</v>
      </c>
      <c r="P21" s="95">
        <v>2</v>
      </c>
    </row>
    <row r="22" spans="1:16" ht="46.8" x14ac:dyDescent="0.3">
      <c r="A22" s="93" t="s">
        <v>163</v>
      </c>
      <c r="B22" s="74" t="s">
        <v>400</v>
      </c>
      <c r="C22" s="95">
        <v>1</v>
      </c>
      <c r="D22" s="95">
        <v>1</v>
      </c>
      <c r="E22" s="95">
        <v>1</v>
      </c>
      <c r="F22" s="95" t="s">
        <v>51</v>
      </c>
      <c r="G22" s="95" t="s">
        <v>51</v>
      </c>
      <c r="H22" s="95" t="s">
        <v>51</v>
      </c>
      <c r="I22" s="95" t="s">
        <v>51</v>
      </c>
      <c r="J22" s="95" t="s">
        <v>51</v>
      </c>
      <c r="K22" s="95" t="s">
        <v>51</v>
      </c>
      <c r="L22" s="95" t="s">
        <v>51</v>
      </c>
      <c r="M22" s="95" t="s">
        <v>51</v>
      </c>
      <c r="N22" s="95">
        <v>1</v>
      </c>
      <c r="O22" s="95">
        <v>1</v>
      </c>
      <c r="P22" s="95">
        <v>1</v>
      </c>
    </row>
    <row r="23" spans="1:16" ht="31.2" x14ac:dyDescent="0.3">
      <c r="A23" s="93" t="s">
        <v>165</v>
      </c>
      <c r="B23" s="74" t="s">
        <v>401</v>
      </c>
      <c r="C23" s="95">
        <v>2</v>
      </c>
      <c r="D23" s="95">
        <v>3</v>
      </c>
      <c r="E23" s="95">
        <v>2</v>
      </c>
      <c r="F23" s="95" t="s">
        <v>51</v>
      </c>
      <c r="G23" s="95" t="s">
        <v>51</v>
      </c>
      <c r="H23" s="95" t="s">
        <v>51</v>
      </c>
      <c r="I23" s="95" t="s">
        <v>51</v>
      </c>
      <c r="J23" s="95" t="s">
        <v>51</v>
      </c>
      <c r="K23" s="95" t="s">
        <v>51</v>
      </c>
      <c r="L23" s="95" t="s">
        <v>51</v>
      </c>
      <c r="M23" s="95" t="s">
        <v>51</v>
      </c>
      <c r="N23" s="95">
        <v>2</v>
      </c>
      <c r="O23" s="95">
        <v>2</v>
      </c>
      <c r="P23" s="95">
        <v>2</v>
      </c>
    </row>
    <row r="24" spans="1:16" ht="31.2" x14ac:dyDescent="0.3">
      <c r="A24" s="93" t="s">
        <v>167</v>
      </c>
      <c r="B24" s="74" t="s">
        <v>402</v>
      </c>
      <c r="C24" s="95">
        <v>3</v>
      </c>
      <c r="D24" s="95">
        <v>3</v>
      </c>
      <c r="E24" s="95">
        <v>3</v>
      </c>
      <c r="F24" s="95" t="s">
        <v>51</v>
      </c>
      <c r="G24" s="95" t="s">
        <v>51</v>
      </c>
      <c r="H24" s="95" t="s">
        <v>51</v>
      </c>
      <c r="I24" s="95" t="s">
        <v>51</v>
      </c>
      <c r="J24" s="95" t="s">
        <v>51</v>
      </c>
      <c r="K24" s="95" t="s">
        <v>51</v>
      </c>
      <c r="L24" s="95" t="s">
        <v>51</v>
      </c>
      <c r="M24" s="95" t="s">
        <v>51</v>
      </c>
      <c r="N24" s="95">
        <v>2</v>
      </c>
      <c r="O24" s="95">
        <v>2</v>
      </c>
      <c r="P24" s="95">
        <v>3</v>
      </c>
    </row>
    <row r="25" spans="1:16" ht="46.8" x14ac:dyDescent="0.3">
      <c r="A25" s="93" t="s">
        <v>169</v>
      </c>
      <c r="B25" s="74" t="s">
        <v>403</v>
      </c>
      <c r="C25" s="95">
        <v>2</v>
      </c>
      <c r="D25" s="95">
        <v>2</v>
      </c>
      <c r="E25" s="95">
        <v>2</v>
      </c>
      <c r="F25" s="95" t="s">
        <v>51</v>
      </c>
      <c r="G25" s="95" t="s">
        <v>51</v>
      </c>
      <c r="H25" s="95" t="s">
        <v>51</v>
      </c>
      <c r="I25" s="95" t="s">
        <v>51</v>
      </c>
      <c r="J25" s="95" t="s">
        <v>51</v>
      </c>
      <c r="K25" s="95" t="s">
        <v>51</v>
      </c>
      <c r="L25" s="95" t="s">
        <v>51</v>
      </c>
      <c r="M25" s="95" t="s">
        <v>51</v>
      </c>
      <c r="N25" s="95">
        <v>2</v>
      </c>
      <c r="O25" s="95">
        <v>2</v>
      </c>
      <c r="P25" s="95">
        <v>2</v>
      </c>
    </row>
    <row r="26" spans="1:16" ht="31.2" x14ac:dyDescent="0.3">
      <c r="A26" s="93" t="s">
        <v>171</v>
      </c>
      <c r="B26" s="74" t="s">
        <v>404</v>
      </c>
      <c r="C26" s="95">
        <v>1</v>
      </c>
      <c r="D26" s="95">
        <v>2</v>
      </c>
      <c r="E26" s="95">
        <v>2</v>
      </c>
      <c r="F26" s="95" t="s">
        <v>51</v>
      </c>
      <c r="G26" s="95" t="s">
        <v>51</v>
      </c>
      <c r="H26" s="95" t="s">
        <v>51</v>
      </c>
      <c r="I26" s="95" t="s">
        <v>51</v>
      </c>
      <c r="J26" s="95" t="s">
        <v>51</v>
      </c>
      <c r="K26" s="95" t="s">
        <v>51</v>
      </c>
      <c r="L26" s="95" t="s">
        <v>51</v>
      </c>
      <c r="M26" s="95" t="s">
        <v>51</v>
      </c>
      <c r="N26" s="95">
        <v>1</v>
      </c>
      <c r="O26" s="95">
        <v>1</v>
      </c>
      <c r="P26" s="95">
        <v>1</v>
      </c>
    </row>
    <row r="27" spans="1:16" x14ac:dyDescent="0.3">
      <c r="A27" s="92"/>
      <c r="B27" s="92"/>
      <c r="C27" s="117">
        <f>ROUND(AVERAGE(C21:C26),2)</f>
        <v>2</v>
      </c>
      <c r="D27" s="117">
        <f t="shared" ref="D27:P27" si="2">ROUND(AVERAGE(D21:D26),2)</f>
        <v>2.17</v>
      </c>
      <c r="E27" s="117">
        <f t="shared" si="2"/>
        <v>2</v>
      </c>
      <c r="F27" s="117" t="e">
        <f t="shared" si="2"/>
        <v>#DIV/0!</v>
      </c>
      <c r="G27" s="117" t="e">
        <f t="shared" si="2"/>
        <v>#DIV/0!</v>
      </c>
      <c r="H27" s="117" t="e">
        <f t="shared" si="2"/>
        <v>#DIV/0!</v>
      </c>
      <c r="I27" s="117" t="e">
        <f t="shared" si="2"/>
        <v>#DIV/0!</v>
      </c>
      <c r="J27" s="117" t="e">
        <f t="shared" si="2"/>
        <v>#DIV/0!</v>
      </c>
      <c r="K27" s="117" t="e">
        <f t="shared" si="2"/>
        <v>#DIV/0!</v>
      </c>
      <c r="L27" s="117" t="e">
        <f t="shared" si="2"/>
        <v>#DIV/0!</v>
      </c>
      <c r="M27" s="117" t="e">
        <f t="shared" si="2"/>
        <v>#DIV/0!</v>
      </c>
      <c r="N27" s="117">
        <f t="shared" si="2"/>
        <v>1.5</v>
      </c>
      <c r="O27" s="117">
        <f t="shared" si="2"/>
        <v>1.67</v>
      </c>
      <c r="P27" s="117">
        <f t="shared" si="2"/>
        <v>1.83</v>
      </c>
    </row>
    <row r="28" spans="1:16" x14ac:dyDescent="0.3">
      <c r="A28" s="92"/>
      <c r="B28" s="92"/>
      <c r="C28" s="117">
        <f>IFERROR(C27,"-")</f>
        <v>2</v>
      </c>
      <c r="D28" s="117">
        <f t="shared" ref="D28:P28" si="3">IFERROR(D27,"-")</f>
        <v>2.17</v>
      </c>
      <c r="E28" s="117">
        <f t="shared" si="3"/>
        <v>2</v>
      </c>
      <c r="F28" s="117" t="str">
        <f t="shared" si="3"/>
        <v>-</v>
      </c>
      <c r="G28" s="117" t="str">
        <f t="shared" si="3"/>
        <v>-</v>
      </c>
      <c r="H28" s="117" t="str">
        <f t="shared" si="3"/>
        <v>-</v>
      </c>
      <c r="I28" s="117" t="str">
        <f t="shared" si="3"/>
        <v>-</v>
      </c>
      <c r="J28" s="117" t="str">
        <f t="shared" si="3"/>
        <v>-</v>
      </c>
      <c r="K28" s="117" t="str">
        <f t="shared" si="3"/>
        <v>-</v>
      </c>
      <c r="L28" s="117" t="str">
        <f t="shared" si="3"/>
        <v>-</v>
      </c>
      <c r="M28" s="117" t="str">
        <f t="shared" si="3"/>
        <v>-</v>
      </c>
      <c r="N28" s="117">
        <f t="shared" si="3"/>
        <v>1.5</v>
      </c>
      <c r="O28" s="117">
        <f t="shared" si="3"/>
        <v>1.67</v>
      </c>
      <c r="P28" s="117">
        <f t="shared" si="3"/>
        <v>1.83</v>
      </c>
    </row>
    <row r="29" spans="1:16" x14ac:dyDescent="0.3">
      <c r="A29" s="92"/>
      <c r="B29" s="92"/>
      <c r="C29" s="92"/>
      <c r="D29" s="92"/>
      <c r="E29" s="92"/>
      <c r="F29" s="92"/>
      <c r="G29" s="92"/>
      <c r="H29" s="92"/>
      <c r="I29" s="92"/>
      <c r="J29" s="92"/>
      <c r="K29" s="92"/>
      <c r="L29" s="92"/>
      <c r="M29" s="92"/>
      <c r="N29" s="92"/>
      <c r="O29" s="92"/>
      <c r="P29" s="92"/>
    </row>
    <row r="30" spans="1:16" x14ac:dyDescent="0.3">
      <c r="A30" s="92"/>
      <c r="B30" s="92"/>
      <c r="C30" s="92"/>
      <c r="D30" s="92"/>
      <c r="E30" s="92"/>
      <c r="F30" s="92"/>
      <c r="G30" s="92"/>
      <c r="H30" s="92"/>
      <c r="I30" s="92"/>
      <c r="J30" s="92"/>
      <c r="K30" s="92"/>
      <c r="L30" s="92"/>
      <c r="M30" s="92"/>
      <c r="N30" s="92"/>
      <c r="O30" s="92"/>
      <c r="P30" s="92"/>
    </row>
    <row r="31" spans="1:16" ht="15.6" x14ac:dyDescent="0.3">
      <c r="A31" s="395" t="s">
        <v>738</v>
      </c>
      <c r="B31" s="396"/>
      <c r="C31" s="396"/>
      <c r="D31" s="396"/>
      <c r="E31" s="396"/>
      <c r="F31" s="396"/>
      <c r="G31" s="396"/>
      <c r="H31" s="396"/>
      <c r="I31" s="396"/>
      <c r="J31" s="396"/>
      <c r="K31" s="396"/>
      <c r="L31" s="396"/>
      <c r="M31" s="396"/>
      <c r="N31" s="92"/>
      <c r="O31" s="92"/>
      <c r="P31" s="92"/>
    </row>
    <row r="32" spans="1:16" x14ac:dyDescent="0.3">
      <c r="A32" s="93" t="s">
        <v>392</v>
      </c>
      <c r="B32" s="93" t="s">
        <v>146</v>
      </c>
      <c r="C32" s="93" t="s">
        <v>147</v>
      </c>
      <c r="D32" s="93" t="s">
        <v>148</v>
      </c>
      <c r="E32" s="93" t="s">
        <v>149</v>
      </c>
      <c r="F32" s="93" t="s">
        <v>150</v>
      </c>
      <c r="G32" s="93" t="s">
        <v>151</v>
      </c>
      <c r="H32" s="93" t="s">
        <v>152</v>
      </c>
      <c r="I32" s="93" t="s">
        <v>153</v>
      </c>
      <c r="J32" s="93" t="s">
        <v>154</v>
      </c>
      <c r="K32" s="93" t="s">
        <v>155</v>
      </c>
      <c r="L32" s="93" t="s">
        <v>156</v>
      </c>
      <c r="M32" s="93" t="s">
        <v>157</v>
      </c>
      <c r="N32" s="93" t="s">
        <v>158</v>
      </c>
      <c r="O32" s="93" t="s">
        <v>159</v>
      </c>
      <c r="P32" s="93" t="s">
        <v>160</v>
      </c>
    </row>
    <row r="33" spans="1:16" ht="31.2" x14ac:dyDescent="0.3">
      <c r="A33" s="93" t="s">
        <v>161</v>
      </c>
      <c r="B33" s="74" t="s">
        <v>405</v>
      </c>
      <c r="C33" s="95">
        <v>3</v>
      </c>
      <c r="D33" s="95" t="s">
        <v>51</v>
      </c>
      <c r="E33" s="98">
        <v>2</v>
      </c>
      <c r="F33" s="95" t="s">
        <v>51</v>
      </c>
      <c r="G33" s="95" t="s">
        <v>51</v>
      </c>
      <c r="H33" s="95" t="s">
        <v>51</v>
      </c>
      <c r="I33" s="95" t="s">
        <v>51</v>
      </c>
      <c r="J33" s="95" t="s">
        <v>51</v>
      </c>
      <c r="K33" s="95" t="s">
        <v>51</v>
      </c>
      <c r="L33" s="95" t="s">
        <v>51</v>
      </c>
      <c r="M33" s="95" t="s">
        <v>51</v>
      </c>
      <c r="N33" s="95" t="s">
        <v>51</v>
      </c>
      <c r="O33" s="98">
        <v>3</v>
      </c>
      <c r="P33" s="95" t="s">
        <v>51</v>
      </c>
    </row>
    <row r="34" spans="1:16" ht="46.8" x14ac:dyDescent="0.3">
      <c r="A34" s="93" t="s">
        <v>163</v>
      </c>
      <c r="B34" s="74" t="s">
        <v>406</v>
      </c>
      <c r="C34" s="99">
        <v>3</v>
      </c>
      <c r="D34" s="95" t="s">
        <v>51</v>
      </c>
      <c r="E34" s="95" t="s">
        <v>51</v>
      </c>
      <c r="F34" s="95" t="s">
        <v>51</v>
      </c>
      <c r="G34" s="95" t="s">
        <v>51</v>
      </c>
      <c r="H34" s="95" t="s">
        <v>51</v>
      </c>
      <c r="I34" s="95" t="s">
        <v>51</v>
      </c>
      <c r="J34" s="95" t="s">
        <v>51</v>
      </c>
      <c r="K34" s="95" t="s">
        <v>51</v>
      </c>
      <c r="L34" s="95" t="s">
        <v>51</v>
      </c>
      <c r="M34" s="95" t="s">
        <v>51</v>
      </c>
      <c r="N34" s="95" t="s">
        <v>51</v>
      </c>
      <c r="O34" s="100">
        <v>3</v>
      </c>
      <c r="P34" s="95" t="s">
        <v>51</v>
      </c>
    </row>
    <row r="35" spans="1:16" ht="31.2" x14ac:dyDescent="0.3">
      <c r="A35" s="93" t="s">
        <v>165</v>
      </c>
      <c r="B35" s="74" t="s">
        <v>407</v>
      </c>
      <c r="C35" s="95" t="s">
        <v>51</v>
      </c>
      <c r="D35" s="100">
        <v>3</v>
      </c>
      <c r="E35" s="95" t="s">
        <v>51</v>
      </c>
      <c r="F35" s="95" t="s">
        <v>51</v>
      </c>
      <c r="G35" s="95" t="s">
        <v>51</v>
      </c>
      <c r="H35" s="95" t="s">
        <v>51</v>
      </c>
      <c r="I35" s="95" t="s">
        <v>51</v>
      </c>
      <c r="J35" s="95" t="s">
        <v>51</v>
      </c>
      <c r="K35" s="95" t="s">
        <v>51</v>
      </c>
      <c r="L35" s="95" t="s">
        <v>51</v>
      </c>
      <c r="M35" s="95" t="s">
        <v>51</v>
      </c>
      <c r="N35" s="95" t="s">
        <v>51</v>
      </c>
      <c r="O35" s="100">
        <v>3</v>
      </c>
      <c r="P35" s="95" t="s">
        <v>51</v>
      </c>
    </row>
    <row r="36" spans="1:16" ht="46.8" x14ac:dyDescent="0.3">
      <c r="A36" s="93" t="s">
        <v>167</v>
      </c>
      <c r="B36" s="74" t="s">
        <v>408</v>
      </c>
      <c r="C36" s="95" t="s">
        <v>51</v>
      </c>
      <c r="D36" s="100">
        <v>3</v>
      </c>
      <c r="E36" s="95" t="s">
        <v>51</v>
      </c>
      <c r="F36" s="95" t="s">
        <v>51</v>
      </c>
      <c r="G36" s="95" t="s">
        <v>51</v>
      </c>
      <c r="H36" s="95" t="s">
        <v>51</v>
      </c>
      <c r="I36" s="95" t="s">
        <v>51</v>
      </c>
      <c r="J36" s="95" t="s">
        <v>51</v>
      </c>
      <c r="K36" s="95" t="s">
        <v>51</v>
      </c>
      <c r="L36" s="95" t="s">
        <v>51</v>
      </c>
      <c r="M36" s="95" t="s">
        <v>51</v>
      </c>
      <c r="N36" s="95" t="s">
        <v>51</v>
      </c>
      <c r="O36" s="100">
        <v>3</v>
      </c>
      <c r="P36" s="95" t="s">
        <v>51</v>
      </c>
    </row>
    <row r="37" spans="1:16" ht="62.4" x14ac:dyDescent="0.3">
      <c r="A37" s="93" t="s">
        <v>169</v>
      </c>
      <c r="B37" s="74" t="s">
        <v>409</v>
      </c>
      <c r="C37" s="99">
        <v>3</v>
      </c>
      <c r="D37" s="100">
        <v>2</v>
      </c>
      <c r="E37" s="100">
        <v>2</v>
      </c>
      <c r="F37" s="95" t="s">
        <v>51</v>
      </c>
      <c r="G37" s="95" t="s">
        <v>51</v>
      </c>
      <c r="H37" s="95" t="s">
        <v>51</v>
      </c>
      <c r="I37" s="95" t="s">
        <v>51</v>
      </c>
      <c r="J37" s="95" t="s">
        <v>51</v>
      </c>
      <c r="K37" s="95" t="s">
        <v>51</v>
      </c>
      <c r="L37" s="95" t="s">
        <v>51</v>
      </c>
      <c r="M37" s="95" t="s">
        <v>51</v>
      </c>
      <c r="N37" s="95" t="s">
        <v>51</v>
      </c>
      <c r="O37" s="100">
        <v>3</v>
      </c>
      <c r="P37" s="95" t="s">
        <v>51</v>
      </c>
    </row>
    <row r="38" spans="1:16" ht="46.8" x14ac:dyDescent="0.3">
      <c r="A38" s="93" t="s">
        <v>171</v>
      </c>
      <c r="B38" s="74" t="s">
        <v>410</v>
      </c>
      <c r="C38" s="99">
        <v>3</v>
      </c>
      <c r="D38" s="100">
        <v>2</v>
      </c>
      <c r="E38" s="95" t="s">
        <v>51</v>
      </c>
      <c r="F38" s="95" t="s">
        <v>51</v>
      </c>
      <c r="G38" s="95" t="s">
        <v>51</v>
      </c>
      <c r="H38" s="95" t="s">
        <v>51</v>
      </c>
      <c r="I38" s="95" t="s">
        <v>51</v>
      </c>
      <c r="J38" s="95" t="s">
        <v>51</v>
      </c>
      <c r="K38" s="95" t="s">
        <v>51</v>
      </c>
      <c r="L38" s="95" t="s">
        <v>51</v>
      </c>
      <c r="M38" s="95" t="s">
        <v>51</v>
      </c>
      <c r="N38" s="95" t="s">
        <v>51</v>
      </c>
      <c r="O38" s="100">
        <v>3</v>
      </c>
      <c r="P38" s="100">
        <v>2</v>
      </c>
    </row>
    <row r="39" spans="1:16" x14ac:dyDescent="0.3">
      <c r="A39" s="92"/>
      <c r="B39" s="92"/>
      <c r="C39" s="117">
        <f>ROUND(AVERAGE(C33:C38),2)</f>
        <v>3</v>
      </c>
      <c r="D39" s="117">
        <f t="shared" ref="D39:P39" si="4">ROUND(AVERAGE(D33:D38),2)</f>
        <v>2.5</v>
      </c>
      <c r="E39" s="117">
        <f t="shared" si="4"/>
        <v>2</v>
      </c>
      <c r="F39" s="117" t="e">
        <f t="shared" si="4"/>
        <v>#DIV/0!</v>
      </c>
      <c r="G39" s="117" t="e">
        <f t="shared" si="4"/>
        <v>#DIV/0!</v>
      </c>
      <c r="H39" s="117" t="e">
        <f t="shared" si="4"/>
        <v>#DIV/0!</v>
      </c>
      <c r="I39" s="117" t="e">
        <f t="shared" si="4"/>
        <v>#DIV/0!</v>
      </c>
      <c r="J39" s="117" t="e">
        <f t="shared" si="4"/>
        <v>#DIV/0!</v>
      </c>
      <c r="K39" s="117" t="e">
        <f t="shared" si="4"/>
        <v>#DIV/0!</v>
      </c>
      <c r="L39" s="117" t="e">
        <f t="shared" si="4"/>
        <v>#DIV/0!</v>
      </c>
      <c r="M39" s="117" t="e">
        <f t="shared" si="4"/>
        <v>#DIV/0!</v>
      </c>
      <c r="N39" s="117" t="e">
        <f t="shared" si="4"/>
        <v>#DIV/0!</v>
      </c>
      <c r="O39" s="117">
        <f t="shared" si="4"/>
        <v>3</v>
      </c>
      <c r="P39" s="117">
        <f t="shared" si="4"/>
        <v>2</v>
      </c>
    </row>
    <row r="40" spans="1:16" x14ac:dyDescent="0.3">
      <c r="A40" s="92"/>
      <c r="B40" s="92"/>
      <c r="C40" s="117">
        <f>IFERROR(C39,"-")</f>
        <v>3</v>
      </c>
      <c r="D40" s="117">
        <f t="shared" ref="D40:P40" si="5">IFERROR(D39,"-")</f>
        <v>2.5</v>
      </c>
      <c r="E40" s="117">
        <f t="shared" si="5"/>
        <v>2</v>
      </c>
      <c r="F40" s="117" t="str">
        <f t="shared" si="5"/>
        <v>-</v>
      </c>
      <c r="G40" s="117" t="str">
        <f t="shared" si="5"/>
        <v>-</v>
      </c>
      <c r="H40" s="117" t="str">
        <f t="shared" si="5"/>
        <v>-</v>
      </c>
      <c r="I40" s="117" t="str">
        <f t="shared" si="5"/>
        <v>-</v>
      </c>
      <c r="J40" s="117" t="str">
        <f t="shared" si="5"/>
        <v>-</v>
      </c>
      <c r="K40" s="117" t="str">
        <f t="shared" si="5"/>
        <v>-</v>
      </c>
      <c r="L40" s="117" t="str">
        <f t="shared" si="5"/>
        <v>-</v>
      </c>
      <c r="M40" s="117" t="str">
        <f t="shared" si="5"/>
        <v>-</v>
      </c>
      <c r="N40" s="117" t="str">
        <f t="shared" si="5"/>
        <v>-</v>
      </c>
      <c r="O40" s="117">
        <f t="shared" si="5"/>
        <v>3</v>
      </c>
      <c r="P40" s="117">
        <f t="shared" si="5"/>
        <v>2</v>
      </c>
    </row>
    <row r="41" spans="1:16" x14ac:dyDescent="0.3">
      <c r="A41" s="92"/>
      <c r="B41" s="92"/>
      <c r="C41" s="92"/>
      <c r="D41" s="92"/>
      <c r="E41" s="92"/>
      <c r="F41" s="92"/>
      <c r="G41" s="92"/>
      <c r="H41" s="92"/>
      <c r="I41" s="92"/>
      <c r="J41" s="92"/>
      <c r="K41" s="92"/>
      <c r="L41" s="92"/>
      <c r="M41" s="92"/>
      <c r="N41" s="92"/>
      <c r="O41" s="92"/>
      <c r="P41" s="92"/>
    </row>
    <row r="42" spans="1:16" ht="15.6" x14ac:dyDescent="0.3">
      <c r="A42" s="395" t="s">
        <v>739</v>
      </c>
      <c r="B42" s="396"/>
      <c r="C42" s="396"/>
      <c r="D42" s="396"/>
      <c r="E42" s="396"/>
      <c r="F42" s="396"/>
      <c r="G42" s="396"/>
      <c r="H42" s="396"/>
      <c r="I42" s="396"/>
      <c r="J42" s="396"/>
      <c r="K42" s="396"/>
      <c r="L42" s="396"/>
      <c r="M42" s="396"/>
      <c r="N42" s="92"/>
      <c r="O42" s="92"/>
      <c r="P42" s="92"/>
    </row>
    <row r="43" spans="1:16" x14ac:dyDescent="0.3">
      <c r="A43" s="93" t="s">
        <v>392</v>
      </c>
      <c r="B43" s="93" t="s">
        <v>146</v>
      </c>
      <c r="C43" s="93" t="s">
        <v>147</v>
      </c>
      <c r="D43" s="93" t="s">
        <v>148</v>
      </c>
      <c r="E43" s="93" t="s">
        <v>149</v>
      </c>
      <c r="F43" s="93" t="s">
        <v>150</v>
      </c>
      <c r="G43" s="93" t="s">
        <v>151</v>
      </c>
      <c r="H43" s="93" t="s">
        <v>152</v>
      </c>
      <c r="I43" s="93" t="s">
        <v>153</v>
      </c>
      <c r="J43" s="93" t="s">
        <v>154</v>
      </c>
      <c r="K43" s="93" t="s">
        <v>155</v>
      </c>
      <c r="L43" s="93" t="s">
        <v>156</v>
      </c>
      <c r="M43" s="93" t="s">
        <v>157</v>
      </c>
      <c r="N43" s="93" t="s">
        <v>158</v>
      </c>
      <c r="O43" s="93" t="s">
        <v>159</v>
      </c>
      <c r="P43" s="93" t="s">
        <v>160</v>
      </c>
    </row>
    <row r="44" spans="1:16" ht="46.8" x14ac:dyDescent="0.3">
      <c r="A44" s="93" t="s">
        <v>161</v>
      </c>
      <c r="B44" s="74" t="s">
        <v>411</v>
      </c>
      <c r="C44" s="95">
        <v>1</v>
      </c>
      <c r="D44" s="95">
        <v>1</v>
      </c>
      <c r="E44" s="95" t="s">
        <v>51</v>
      </c>
      <c r="F44" s="95" t="s">
        <v>51</v>
      </c>
      <c r="G44" s="95">
        <v>3</v>
      </c>
      <c r="H44" s="95" t="s">
        <v>51</v>
      </c>
      <c r="I44" s="95" t="s">
        <v>51</v>
      </c>
      <c r="J44" s="95" t="s">
        <v>51</v>
      </c>
      <c r="K44" s="95" t="s">
        <v>51</v>
      </c>
      <c r="L44" s="95" t="s">
        <v>51</v>
      </c>
      <c r="M44" s="95" t="s">
        <v>51</v>
      </c>
      <c r="N44" s="95">
        <v>2</v>
      </c>
      <c r="O44" s="95">
        <v>2</v>
      </c>
      <c r="P44" s="95">
        <v>3</v>
      </c>
    </row>
    <row r="45" spans="1:16" ht="31.2" x14ac:dyDescent="0.3">
      <c r="A45" s="93" t="s">
        <v>163</v>
      </c>
      <c r="B45" s="74" t="s">
        <v>412</v>
      </c>
      <c r="C45" s="95">
        <v>1</v>
      </c>
      <c r="D45" s="95">
        <v>1</v>
      </c>
      <c r="E45" s="95" t="s">
        <v>51</v>
      </c>
      <c r="F45" s="95" t="s">
        <v>51</v>
      </c>
      <c r="G45" s="95">
        <v>3</v>
      </c>
      <c r="H45" s="95" t="s">
        <v>51</v>
      </c>
      <c r="I45" s="95" t="s">
        <v>51</v>
      </c>
      <c r="J45" s="95" t="s">
        <v>51</v>
      </c>
      <c r="K45" s="95" t="s">
        <v>51</v>
      </c>
      <c r="L45" s="95" t="s">
        <v>51</v>
      </c>
      <c r="M45" s="95" t="s">
        <v>51</v>
      </c>
      <c r="N45" s="95">
        <v>2</v>
      </c>
      <c r="O45" s="95">
        <v>2</v>
      </c>
      <c r="P45" s="95">
        <v>3</v>
      </c>
    </row>
    <row r="46" spans="1:16" ht="46.8" x14ac:dyDescent="0.3">
      <c r="A46" s="93" t="s">
        <v>165</v>
      </c>
      <c r="B46" s="74" t="s">
        <v>413</v>
      </c>
      <c r="C46" s="95">
        <v>1</v>
      </c>
      <c r="D46" s="95">
        <v>2</v>
      </c>
      <c r="E46" s="95" t="s">
        <v>51</v>
      </c>
      <c r="F46" s="95" t="s">
        <v>51</v>
      </c>
      <c r="G46" s="95" t="s">
        <v>51</v>
      </c>
      <c r="H46" s="95" t="s">
        <v>51</v>
      </c>
      <c r="I46" s="95" t="s">
        <v>51</v>
      </c>
      <c r="J46" s="95" t="s">
        <v>51</v>
      </c>
      <c r="K46" s="95" t="s">
        <v>51</v>
      </c>
      <c r="L46" s="95" t="s">
        <v>51</v>
      </c>
      <c r="M46" s="95" t="s">
        <v>51</v>
      </c>
      <c r="N46" s="95">
        <v>1</v>
      </c>
      <c r="O46" s="95">
        <v>2</v>
      </c>
      <c r="P46" s="95">
        <v>2</v>
      </c>
    </row>
    <row r="47" spans="1:16" ht="31.2" x14ac:dyDescent="0.3">
      <c r="A47" s="93" t="s">
        <v>167</v>
      </c>
      <c r="B47" s="74" t="s">
        <v>414</v>
      </c>
      <c r="C47" s="95">
        <v>2</v>
      </c>
      <c r="D47" s="95">
        <v>2</v>
      </c>
      <c r="E47" s="95" t="s">
        <v>51</v>
      </c>
      <c r="F47" s="95" t="s">
        <v>51</v>
      </c>
      <c r="G47" s="95" t="s">
        <v>51</v>
      </c>
      <c r="H47" s="95" t="s">
        <v>51</v>
      </c>
      <c r="I47" s="95" t="s">
        <v>51</v>
      </c>
      <c r="J47" s="95" t="s">
        <v>51</v>
      </c>
      <c r="K47" s="95" t="s">
        <v>51</v>
      </c>
      <c r="L47" s="95" t="s">
        <v>51</v>
      </c>
      <c r="M47" s="95" t="s">
        <v>51</v>
      </c>
      <c r="N47" s="95">
        <v>2</v>
      </c>
      <c r="O47" s="95">
        <v>2</v>
      </c>
      <c r="P47" s="95">
        <v>2</v>
      </c>
    </row>
    <row r="48" spans="1:16" ht="46.8" x14ac:dyDescent="0.3">
      <c r="A48" s="93" t="s">
        <v>169</v>
      </c>
      <c r="B48" s="74" t="s">
        <v>415</v>
      </c>
      <c r="C48" s="95">
        <v>1</v>
      </c>
      <c r="D48" s="95">
        <v>2</v>
      </c>
      <c r="E48" s="95" t="s">
        <v>51</v>
      </c>
      <c r="F48" s="95">
        <v>2</v>
      </c>
      <c r="G48" s="95" t="s">
        <v>51</v>
      </c>
      <c r="H48" s="95" t="s">
        <v>51</v>
      </c>
      <c r="I48" s="95" t="s">
        <v>51</v>
      </c>
      <c r="J48" s="95" t="s">
        <v>51</v>
      </c>
      <c r="K48" s="95" t="s">
        <v>51</v>
      </c>
      <c r="L48" s="95" t="s">
        <v>51</v>
      </c>
      <c r="M48" s="95" t="s">
        <v>51</v>
      </c>
      <c r="N48" s="95">
        <v>1</v>
      </c>
      <c r="O48" s="95">
        <v>1</v>
      </c>
      <c r="P48" s="95">
        <v>3</v>
      </c>
    </row>
    <row r="49" spans="1:16" ht="46.8" x14ac:dyDescent="0.3">
      <c r="A49" s="93" t="s">
        <v>171</v>
      </c>
      <c r="B49" s="74" t="s">
        <v>416</v>
      </c>
      <c r="C49" s="95">
        <v>1</v>
      </c>
      <c r="D49" s="95">
        <v>2</v>
      </c>
      <c r="E49" s="95" t="s">
        <v>51</v>
      </c>
      <c r="F49" s="95" t="s">
        <v>51</v>
      </c>
      <c r="G49" s="95" t="s">
        <v>51</v>
      </c>
      <c r="H49" s="95" t="s">
        <v>51</v>
      </c>
      <c r="I49" s="95" t="s">
        <v>51</v>
      </c>
      <c r="J49" s="95" t="s">
        <v>51</v>
      </c>
      <c r="K49" s="95" t="s">
        <v>51</v>
      </c>
      <c r="L49" s="95" t="s">
        <v>51</v>
      </c>
      <c r="M49" s="95" t="s">
        <v>51</v>
      </c>
      <c r="N49" s="95">
        <v>1</v>
      </c>
      <c r="O49" s="95">
        <v>1</v>
      </c>
      <c r="P49" s="95">
        <v>3</v>
      </c>
    </row>
    <row r="50" spans="1:16" x14ac:dyDescent="0.3">
      <c r="A50" s="92"/>
      <c r="B50" s="92"/>
      <c r="C50" s="117">
        <f>ROUND(AVERAGE(C44:C49),2)</f>
        <v>1.17</v>
      </c>
      <c r="D50" s="117">
        <f t="shared" ref="D50:P50" si="6">ROUND(AVERAGE(D44:D49),2)</f>
        <v>1.67</v>
      </c>
      <c r="E50" s="117" t="e">
        <f t="shared" si="6"/>
        <v>#DIV/0!</v>
      </c>
      <c r="F50" s="117">
        <f t="shared" si="6"/>
        <v>2</v>
      </c>
      <c r="G50" s="117">
        <f t="shared" si="6"/>
        <v>3</v>
      </c>
      <c r="H50" s="117" t="e">
        <f t="shared" si="6"/>
        <v>#DIV/0!</v>
      </c>
      <c r="I50" s="117" t="e">
        <f t="shared" si="6"/>
        <v>#DIV/0!</v>
      </c>
      <c r="J50" s="117" t="e">
        <f t="shared" si="6"/>
        <v>#DIV/0!</v>
      </c>
      <c r="K50" s="117" t="e">
        <f t="shared" si="6"/>
        <v>#DIV/0!</v>
      </c>
      <c r="L50" s="117" t="e">
        <f t="shared" si="6"/>
        <v>#DIV/0!</v>
      </c>
      <c r="M50" s="117" t="e">
        <f t="shared" si="6"/>
        <v>#DIV/0!</v>
      </c>
      <c r="N50" s="117">
        <f t="shared" si="6"/>
        <v>1.5</v>
      </c>
      <c r="O50" s="117">
        <f t="shared" si="6"/>
        <v>1.67</v>
      </c>
      <c r="P50" s="117">
        <f t="shared" si="6"/>
        <v>2.67</v>
      </c>
    </row>
    <row r="51" spans="1:16" x14ac:dyDescent="0.3">
      <c r="A51" s="92"/>
      <c r="B51" s="92"/>
      <c r="C51" s="117">
        <f>IFERROR(C50,"-")</f>
        <v>1.17</v>
      </c>
      <c r="D51" s="117">
        <f t="shared" ref="D51:P51" si="7">IFERROR(D50,"-")</f>
        <v>1.67</v>
      </c>
      <c r="E51" s="117" t="str">
        <f t="shared" si="7"/>
        <v>-</v>
      </c>
      <c r="F51" s="117">
        <f t="shared" si="7"/>
        <v>2</v>
      </c>
      <c r="G51" s="117">
        <f t="shared" si="7"/>
        <v>3</v>
      </c>
      <c r="H51" s="117" t="str">
        <f t="shared" si="7"/>
        <v>-</v>
      </c>
      <c r="I51" s="117" t="str">
        <f t="shared" si="7"/>
        <v>-</v>
      </c>
      <c r="J51" s="117" t="str">
        <f t="shared" si="7"/>
        <v>-</v>
      </c>
      <c r="K51" s="117" t="str">
        <f t="shared" si="7"/>
        <v>-</v>
      </c>
      <c r="L51" s="117" t="str">
        <f t="shared" si="7"/>
        <v>-</v>
      </c>
      <c r="M51" s="117" t="str">
        <f t="shared" si="7"/>
        <v>-</v>
      </c>
      <c r="N51" s="117">
        <f t="shared" si="7"/>
        <v>1.5</v>
      </c>
      <c r="O51" s="117">
        <f t="shared" si="7"/>
        <v>1.67</v>
      </c>
      <c r="P51" s="117">
        <f t="shared" si="7"/>
        <v>2.67</v>
      </c>
    </row>
    <row r="52" spans="1:16" x14ac:dyDescent="0.3">
      <c r="A52" s="92"/>
      <c r="B52" s="92"/>
      <c r="C52" s="92"/>
      <c r="D52" s="92"/>
      <c r="E52" s="92"/>
      <c r="F52" s="92"/>
      <c r="G52" s="92"/>
      <c r="H52" s="92"/>
      <c r="I52" s="92"/>
      <c r="J52" s="92"/>
      <c r="K52" s="92"/>
      <c r="L52" s="92"/>
      <c r="M52" s="92"/>
      <c r="N52" s="92"/>
      <c r="O52" s="92"/>
      <c r="P52" s="92"/>
    </row>
    <row r="53" spans="1:16" x14ac:dyDescent="0.3">
      <c r="A53" s="92"/>
      <c r="B53" s="92"/>
      <c r="C53" s="92"/>
      <c r="D53" s="92"/>
      <c r="E53" s="92"/>
      <c r="F53" s="92"/>
      <c r="G53" s="92"/>
      <c r="H53" s="92"/>
      <c r="I53" s="92"/>
      <c r="J53" s="92"/>
      <c r="K53" s="92"/>
      <c r="L53" s="92"/>
      <c r="M53" s="92"/>
      <c r="N53" s="92"/>
      <c r="O53" s="92"/>
      <c r="P53" s="92"/>
    </row>
    <row r="54" spans="1:16" ht="15.6" x14ac:dyDescent="0.3">
      <c r="A54" s="395" t="s">
        <v>740</v>
      </c>
      <c r="B54" s="396"/>
      <c r="C54" s="396"/>
      <c r="D54" s="396"/>
      <c r="E54" s="396"/>
      <c r="F54" s="396"/>
      <c r="G54" s="396"/>
      <c r="H54" s="396"/>
      <c r="I54" s="396"/>
      <c r="J54" s="396"/>
      <c r="K54" s="396"/>
      <c r="L54" s="396"/>
      <c r="M54" s="396"/>
      <c r="N54" s="92"/>
      <c r="O54" s="92"/>
      <c r="P54" s="92"/>
    </row>
    <row r="55" spans="1:16" x14ac:dyDescent="0.3">
      <c r="A55" s="93" t="s">
        <v>392</v>
      </c>
      <c r="B55" s="93" t="s">
        <v>146</v>
      </c>
      <c r="C55" s="93" t="s">
        <v>147</v>
      </c>
      <c r="D55" s="93" t="s">
        <v>148</v>
      </c>
      <c r="E55" s="93" t="s">
        <v>149</v>
      </c>
      <c r="F55" s="93" t="s">
        <v>150</v>
      </c>
      <c r="G55" s="93" t="s">
        <v>151</v>
      </c>
      <c r="H55" s="93" t="s">
        <v>152</v>
      </c>
      <c r="I55" s="93" t="s">
        <v>153</v>
      </c>
      <c r="J55" s="93" t="s">
        <v>154</v>
      </c>
      <c r="K55" s="93" t="s">
        <v>155</v>
      </c>
      <c r="L55" s="93" t="s">
        <v>156</v>
      </c>
      <c r="M55" s="93" t="s">
        <v>157</v>
      </c>
      <c r="N55" s="93" t="s">
        <v>158</v>
      </c>
      <c r="O55" s="93" t="s">
        <v>159</v>
      </c>
      <c r="P55" s="93" t="s">
        <v>160</v>
      </c>
    </row>
    <row r="56" spans="1:16" ht="28.2" x14ac:dyDescent="0.3">
      <c r="A56" s="93" t="s">
        <v>161</v>
      </c>
      <c r="B56" s="80" t="s">
        <v>417</v>
      </c>
      <c r="C56" s="95">
        <v>1</v>
      </c>
      <c r="D56" s="95">
        <v>2</v>
      </c>
      <c r="E56" s="95">
        <v>1</v>
      </c>
      <c r="F56" s="95" t="s">
        <v>51</v>
      </c>
      <c r="G56" s="95" t="s">
        <v>51</v>
      </c>
      <c r="H56" s="95" t="s">
        <v>51</v>
      </c>
      <c r="I56" s="95" t="s">
        <v>51</v>
      </c>
      <c r="J56" s="95" t="s">
        <v>51</v>
      </c>
      <c r="K56" s="95" t="s">
        <v>51</v>
      </c>
      <c r="L56" s="95" t="s">
        <v>51</v>
      </c>
      <c r="M56" s="95" t="s">
        <v>51</v>
      </c>
      <c r="N56" s="95">
        <v>2</v>
      </c>
      <c r="O56" s="95">
        <v>3</v>
      </c>
      <c r="P56" s="95">
        <v>2</v>
      </c>
    </row>
    <row r="57" spans="1:16" ht="28.2" x14ac:dyDescent="0.3">
      <c r="A57" s="93" t="s">
        <v>163</v>
      </c>
      <c r="B57" s="80" t="s">
        <v>418</v>
      </c>
      <c r="C57" s="95">
        <v>3</v>
      </c>
      <c r="D57" s="95">
        <v>3</v>
      </c>
      <c r="E57" s="95">
        <v>2</v>
      </c>
      <c r="F57" s="95" t="s">
        <v>51</v>
      </c>
      <c r="G57" s="95" t="s">
        <v>51</v>
      </c>
      <c r="H57" s="95" t="s">
        <v>51</v>
      </c>
      <c r="I57" s="95" t="s">
        <v>51</v>
      </c>
      <c r="J57" s="95" t="s">
        <v>51</v>
      </c>
      <c r="K57" s="95" t="s">
        <v>51</v>
      </c>
      <c r="L57" s="95" t="s">
        <v>51</v>
      </c>
      <c r="M57" s="95" t="s">
        <v>51</v>
      </c>
      <c r="N57" s="95">
        <v>2</v>
      </c>
      <c r="O57" s="95">
        <v>2</v>
      </c>
      <c r="P57" s="95">
        <v>2</v>
      </c>
    </row>
    <row r="58" spans="1:16" ht="15.6" x14ac:dyDescent="0.3">
      <c r="A58" s="93" t="s">
        <v>165</v>
      </c>
      <c r="B58" s="74" t="s">
        <v>419</v>
      </c>
      <c r="C58" s="95">
        <v>2</v>
      </c>
      <c r="D58" s="95">
        <v>3</v>
      </c>
      <c r="E58" s="95">
        <v>2</v>
      </c>
      <c r="F58" s="95" t="s">
        <v>51</v>
      </c>
      <c r="G58" s="95" t="s">
        <v>51</v>
      </c>
      <c r="H58" s="95" t="s">
        <v>51</v>
      </c>
      <c r="I58" s="95" t="s">
        <v>51</v>
      </c>
      <c r="J58" s="95" t="s">
        <v>51</v>
      </c>
      <c r="K58" s="95" t="s">
        <v>51</v>
      </c>
      <c r="L58" s="95" t="s">
        <v>51</v>
      </c>
      <c r="M58" s="95" t="s">
        <v>51</v>
      </c>
      <c r="N58" s="95">
        <v>3</v>
      </c>
      <c r="O58" s="95">
        <v>2</v>
      </c>
      <c r="P58" s="95">
        <v>3</v>
      </c>
    </row>
    <row r="59" spans="1:16" ht="31.2" x14ac:dyDescent="0.3">
      <c r="A59" s="93" t="s">
        <v>167</v>
      </c>
      <c r="B59" s="74" t="s">
        <v>420</v>
      </c>
      <c r="C59" s="95">
        <v>2</v>
      </c>
      <c r="D59" s="95">
        <v>3</v>
      </c>
      <c r="E59" s="95">
        <v>2</v>
      </c>
      <c r="F59" s="95" t="s">
        <v>51</v>
      </c>
      <c r="G59" s="95" t="s">
        <v>51</v>
      </c>
      <c r="H59" s="95" t="s">
        <v>51</v>
      </c>
      <c r="I59" s="95" t="s">
        <v>51</v>
      </c>
      <c r="J59" s="95" t="s">
        <v>51</v>
      </c>
      <c r="K59" s="95" t="s">
        <v>51</v>
      </c>
      <c r="L59" s="95" t="s">
        <v>51</v>
      </c>
      <c r="M59" s="95" t="s">
        <v>51</v>
      </c>
      <c r="N59" s="95">
        <v>3</v>
      </c>
      <c r="O59" s="95">
        <v>2</v>
      </c>
      <c r="P59" s="95">
        <v>3</v>
      </c>
    </row>
    <row r="60" spans="1:16" ht="46.8" x14ac:dyDescent="0.3">
      <c r="A60" s="93" t="s">
        <v>169</v>
      </c>
      <c r="B60" s="74" t="s">
        <v>421</v>
      </c>
      <c r="C60" s="95">
        <v>1</v>
      </c>
      <c r="D60" s="95">
        <v>2</v>
      </c>
      <c r="E60" s="95">
        <v>1</v>
      </c>
      <c r="F60" s="95" t="s">
        <v>51</v>
      </c>
      <c r="G60" s="95" t="s">
        <v>51</v>
      </c>
      <c r="H60" s="95" t="s">
        <v>51</v>
      </c>
      <c r="I60" s="95" t="s">
        <v>51</v>
      </c>
      <c r="J60" s="95" t="s">
        <v>51</v>
      </c>
      <c r="K60" s="95" t="s">
        <v>51</v>
      </c>
      <c r="L60" s="95" t="s">
        <v>51</v>
      </c>
      <c r="M60" s="95" t="s">
        <v>51</v>
      </c>
      <c r="N60" s="95">
        <v>1</v>
      </c>
      <c r="O60" s="95">
        <v>2</v>
      </c>
      <c r="P60" s="95">
        <v>3</v>
      </c>
    </row>
    <row r="61" spans="1:16" ht="31.2" x14ac:dyDescent="0.3">
      <c r="A61" s="93" t="s">
        <v>171</v>
      </c>
      <c r="B61" s="74" t="s">
        <v>422</v>
      </c>
      <c r="C61" s="95" t="s">
        <v>51</v>
      </c>
      <c r="D61" s="95">
        <v>1</v>
      </c>
      <c r="E61" s="95" t="s">
        <v>51</v>
      </c>
      <c r="F61" s="95" t="s">
        <v>51</v>
      </c>
      <c r="G61" s="95" t="s">
        <v>51</v>
      </c>
      <c r="H61" s="95" t="s">
        <v>51</v>
      </c>
      <c r="I61" s="95">
        <v>2</v>
      </c>
      <c r="J61" s="95" t="s">
        <v>51</v>
      </c>
      <c r="K61" s="95" t="s">
        <v>51</v>
      </c>
      <c r="L61" s="95" t="s">
        <v>51</v>
      </c>
      <c r="M61" s="95" t="s">
        <v>51</v>
      </c>
      <c r="N61" s="95">
        <v>1</v>
      </c>
      <c r="O61" s="95">
        <v>1</v>
      </c>
      <c r="P61" s="95">
        <v>1</v>
      </c>
    </row>
    <row r="62" spans="1:16" x14ac:dyDescent="0.3">
      <c r="A62" s="92"/>
      <c r="B62" s="92"/>
      <c r="C62" s="117">
        <f>ROUND(AVERAGE(C56:C61),2)</f>
        <v>1.8</v>
      </c>
      <c r="D62" s="117">
        <f t="shared" ref="D62:P62" si="8">ROUND(AVERAGE(D56:D61),2)</f>
        <v>2.33</v>
      </c>
      <c r="E62" s="117">
        <f t="shared" si="8"/>
        <v>1.6</v>
      </c>
      <c r="F62" s="117" t="e">
        <f t="shared" si="8"/>
        <v>#DIV/0!</v>
      </c>
      <c r="G62" s="117" t="e">
        <f t="shared" si="8"/>
        <v>#DIV/0!</v>
      </c>
      <c r="H62" s="117" t="e">
        <f t="shared" si="8"/>
        <v>#DIV/0!</v>
      </c>
      <c r="I62" s="117">
        <f t="shared" si="8"/>
        <v>2</v>
      </c>
      <c r="J62" s="117" t="e">
        <f t="shared" si="8"/>
        <v>#DIV/0!</v>
      </c>
      <c r="K62" s="117" t="e">
        <f t="shared" si="8"/>
        <v>#DIV/0!</v>
      </c>
      <c r="L62" s="117" t="e">
        <f t="shared" si="8"/>
        <v>#DIV/0!</v>
      </c>
      <c r="M62" s="117" t="e">
        <f t="shared" si="8"/>
        <v>#DIV/0!</v>
      </c>
      <c r="N62" s="117">
        <f t="shared" si="8"/>
        <v>2</v>
      </c>
      <c r="O62" s="117">
        <f t="shared" si="8"/>
        <v>2</v>
      </c>
      <c r="P62" s="117">
        <f t="shared" si="8"/>
        <v>2.33</v>
      </c>
    </row>
    <row r="63" spans="1:16" x14ac:dyDescent="0.3">
      <c r="A63" s="92"/>
      <c r="B63" s="92"/>
      <c r="C63" s="117">
        <f>IFERROR(C62,"-")</f>
        <v>1.8</v>
      </c>
      <c r="D63" s="117">
        <f t="shared" ref="D63:P63" si="9">IFERROR(D62,"-")</f>
        <v>2.33</v>
      </c>
      <c r="E63" s="117">
        <f t="shared" si="9"/>
        <v>1.6</v>
      </c>
      <c r="F63" s="117" t="str">
        <f t="shared" si="9"/>
        <v>-</v>
      </c>
      <c r="G63" s="117" t="str">
        <f t="shared" si="9"/>
        <v>-</v>
      </c>
      <c r="H63" s="117" t="str">
        <f t="shared" si="9"/>
        <v>-</v>
      </c>
      <c r="I63" s="117">
        <f t="shared" si="9"/>
        <v>2</v>
      </c>
      <c r="J63" s="117" t="str">
        <f t="shared" si="9"/>
        <v>-</v>
      </c>
      <c r="K63" s="117" t="str">
        <f t="shared" si="9"/>
        <v>-</v>
      </c>
      <c r="L63" s="117" t="str">
        <f t="shared" si="9"/>
        <v>-</v>
      </c>
      <c r="M63" s="117" t="str">
        <f t="shared" si="9"/>
        <v>-</v>
      </c>
      <c r="N63" s="117">
        <f t="shared" si="9"/>
        <v>2</v>
      </c>
      <c r="O63" s="117">
        <f t="shared" si="9"/>
        <v>2</v>
      </c>
      <c r="P63" s="117">
        <f t="shared" si="9"/>
        <v>2.33</v>
      </c>
    </row>
    <row r="64" spans="1:16" x14ac:dyDescent="0.3">
      <c r="A64" s="92"/>
      <c r="B64" s="92"/>
      <c r="C64" s="92"/>
      <c r="D64" s="92"/>
      <c r="E64" s="92"/>
      <c r="F64" s="92"/>
      <c r="G64" s="92"/>
      <c r="H64" s="92"/>
      <c r="I64" s="92"/>
      <c r="J64" s="92"/>
      <c r="K64" s="92"/>
      <c r="L64" s="92"/>
      <c r="M64" s="92"/>
      <c r="N64" s="92"/>
      <c r="O64" s="92"/>
      <c r="P64" s="92"/>
    </row>
    <row r="65" spans="1:16" x14ac:dyDescent="0.3">
      <c r="A65" s="92"/>
      <c r="B65" s="92"/>
      <c r="C65" s="92"/>
      <c r="D65" s="92"/>
      <c r="E65" s="92"/>
      <c r="F65" s="92"/>
      <c r="G65" s="92"/>
      <c r="H65" s="92"/>
      <c r="I65" s="92"/>
      <c r="J65" s="92"/>
      <c r="K65" s="92"/>
      <c r="L65" s="92"/>
      <c r="M65" s="92"/>
      <c r="N65" s="92"/>
      <c r="O65" s="92"/>
      <c r="P65" s="92"/>
    </row>
    <row r="66" spans="1:16" ht="15.6" x14ac:dyDescent="0.3">
      <c r="A66" s="395" t="s">
        <v>741</v>
      </c>
      <c r="B66" s="396"/>
      <c r="C66" s="396"/>
      <c r="D66" s="396"/>
      <c r="E66" s="396"/>
      <c r="F66" s="396"/>
      <c r="G66" s="396"/>
      <c r="H66" s="396"/>
      <c r="I66" s="396"/>
      <c r="J66" s="396"/>
      <c r="K66" s="396"/>
      <c r="L66" s="396"/>
      <c r="M66" s="396"/>
      <c r="N66" s="92"/>
      <c r="O66" s="92"/>
      <c r="P66" s="92"/>
    </row>
    <row r="67" spans="1:16" x14ac:dyDescent="0.3">
      <c r="A67" s="93" t="s">
        <v>392</v>
      </c>
      <c r="B67" s="93" t="s">
        <v>146</v>
      </c>
      <c r="C67" s="93" t="s">
        <v>147</v>
      </c>
      <c r="D67" s="93" t="s">
        <v>148</v>
      </c>
      <c r="E67" s="93" t="s">
        <v>149</v>
      </c>
      <c r="F67" s="93" t="s">
        <v>150</v>
      </c>
      <c r="G67" s="93" t="s">
        <v>151</v>
      </c>
      <c r="H67" s="93" t="s">
        <v>152</v>
      </c>
      <c r="I67" s="93" t="s">
        <v>153</v>
      </c>
      <c r="J67" s="93" t="s">
        <v>154</v>
      </c>
      <c r="K67" s="93" t="s">
        <v>155</v>
      </c>
      <c r="L67" s="93" t="s">
        <v>156</v>
      </c>
      <c r="M67" s="93" t="s">
        <v>157</v>
      </c>
      <c r="N67" s="93" t="s">
        <v>158</v>
      </c>
      <c r="O67" s="93" t="s">
        <v>159</v>
      </c>
      <c r="P67" s="93" t="s">
        <v>160</v>
      </c>
    </row>
    <row r="68" spans="1:16" ht="28.2" x14ac:dyDescent="0.3">
      <c r="A68" s="93" t="s">
        <v>161</v>
      </c>
      <c r="B68" s="80" t="s">
        <v>423</v>
      </c>
      <c r="C68" s="95">
        <v>2</v>
      </c>
      <c r="D68" s="95">
        <v>3</v>
      </c>
      <c r="E68" s="95">
        <v>3</v>
      </c>
      <c r="F68" s="95" t="s">
        <v>51</v>
      </c>
      <c r="G68" s="95">
        <v>1</v>
      </c>
      <c r="H68" s="95">
        <v>2</v>
      </c>
      <c r="I68" s="95" t="s">
        <v>51</v>
      </c>
      <c r="J68" s="95" t="s">
        <v>51</v>
      </c>
      <c r="K68" s="95" t="s">
        <v>51</v>
      </c>
      <c r="L68" s="95" t="s">
        <v>51</v>
      </c>
      <c r="M68" s="95" t="s">
        <v>51</v>
      </c>
      <c r="N68" s="95">
        <v>2</v>
      </c>
      <c r="O68" s="95">
        <v>3</v>
      </c>
      <c r="P68" s="95">
        <v>3</v>
      </c>
    </row>
    <row r="69" spans="1:16" x14ac:dyDescent="0.3">
      <c r="A69" s="93" t="s">
        <v>163</v>
      </c>
      <c r="B69" s="80" t="s">
        <v>424</v>
      </c>
      <c r="C69" s="95">
        <v>2</v>
      </c>
      <c r="D69" s="95">
        <v>1</v>
      </c>
      <c r="E69" s="95" t="s">
        <v>51</v>
      </c>
      <c r="F69" s="95" t="s">
        <v>51</v>
      </c>
      <c r="G69" s="95">
        <v>1</v>
      </c>
      <c r="H69" s="95">
        <v>2</v>
      </c>
      <c r="I69" s="95" t="s">
        <v>51</v>
      </c>
      <c r="J69" s="95" t="s">
        <v>51</v>
      </c>
      <c r="K69" s="95" t="s">
        <v>51</v>
      </c>
      <c r="L69" s="95" t="s">
        <v>51</v>
      </c>
      <c r="M69" s="95" t="s">
        <v>51</v>
      </c>
      <c r="N69" s="95">
        <v>2</v>
      </c>
      <c r="O69" s="95">
        <v>2</v>
      </c>
      <c r="P69" s="95">
        <v>2</v>
      </c>
    </row>
    <row r="70" spans="1:16" ht="28.2" x14ac:dyDescent="0.3">
      <c r="A70" s="93" t="s">
        <v>165</v>
      </c>
      <c r="B70" s="80" t="s">
        <v>425</v>
      </c>
      <c r="C70" s="95">
        <v>2</v>
      </c>
      <c r="D70" s="95">
        <v>3</v>
      </c>
      <c r="E70" s="95">
        <v>3</v>
      </c>
      <c r="F70" s="95" t="s">
        <v>51</v>
      </c>
      <c r="G70" s="95">
        <v>1</v>
      </c>
      <c r="H70" s="95">
        <v>2</v>
      </c>
      <c r="I70" s="95" t="s">
        <v>51</v>
      </c>
      <c r="J70" s="95" t="s">
        <v>51</v>
      </c>
      <c r="K70" s="95" t="s">
        <v>51</v>
      </c>
      <c r="L70" s="95" t="s">
        <v>51</v>
      </c>
      <c r="M70" s="95" t="s">
        <v>51</v>
      </c>
      <c r="N70" s="95">
        <v>2</v>
      </c>
      <c r="O70" s="95">
        <v>3</v>
      </c>
      <c r="P70" s="95">
        <v>3</v>
      </c>
    </row>
    <row r="71" spans="1:16" ht="28.2" x14ac:dyDescent="0.3">
      <c r="A71" s="93" t="s">
        <v>167</v>
      </c>
      <c r="B71" s="80" t="s">
        <v>426</v>
      </c>
      <c r="C71" s="95">
        <v>2</v>
      </c>
      <c r="D71" s="95">
        <v>1</v>
      </c>
      <c r="E71" s="95">
        <v>1</v>
      </c>
      <c r="F71" s="95" t="s">
        <v>51</v>
      </c>
      <c r="G71" s="95" t="s">
        <v>51</v>
      </c>
      <c r="H71" s="95">
        <v>1</v>
      </c>
      <c r="I71" s="95" t="s">
        <v>51</v>
      </c>
      <c r="J71" s="95" t="s">
        <v>51</v>
      </c>
      <c r="K71" s="95" t="s">
        <v>51</v>
      </c>
      <c r="L71" s="95" t="s">
        <v>51</v>
      </c>
      <c r="M71" s="95" t="s">
        <v>51</v>
      </c>
      <c r="N71" s="95">
        <v>1</v>
      </c>
      <c r="O71" s="95">
        <v>1</v>
      </c>
      <c r="P71" s="95">
        <v>2</v>
      </c>
    </row>
    <row r="72" spans="1:16" ht="28.2" x14ac:dyDescent="0.3">
      <c r="A72" s="93" t="s">
        <v>169</v>
      </c>
      <c r="B72" s="80" t="s">
        <v>427</v>
      </c>
      <c r="C72" s="95">
        <v>2</v>
      </c>
      <c r="D72" s="95">
        <v>1</v>
      </c>
      <c r="E72" s="95">
        <v>1</v>
      </c>
      <c r="F72" s="95" t="s">
        <v>51</v>
      </c>
      <c r="G72" s="95" t="s">
        <v>51</v>
      </c>
      <c r="H72" s="95">
        <v>1</v>
      </c>
      <c r="I72" s="95" t="s">
        <v>51</v>
      </c>
      <c r="J72" s="95" t="s">
        <v>51</v>
      </c>
      <c r="K72" s="95" t="s">
        <v>51</v>
      </c>
      <c r="L72" s="95" t="s">
        <v>51</v>
      </c>
      <c r="M72" s="95" t="s">
        <v>51</v>
      </c>
      <c r="N72" s="95">
        <v>2</v>
      </c>
      <c r="O72" s="95">
        <v>3</v>
      </c>
      <c r="P72" s="95">
        <v>3</v>
      </c>
    </row>
    <row r="73" spans="1:16" x14ac:dyDescent="0.3">
      <c r="A73" s="92"/>
      <c r="B73" s="92"/>
      <c r="C73" s="117">
        <f>ROUND(AVERAGE(C67:C72),2)</f>
        <v>2</v>
      </c>
      <c r="D73" s="117">
        <f t="shared" ref="D73:P73" si="10">ROUND(AVERAGE(D67:D72),2)</f>
        <v>1.8</v>
      </c>
      <c r="E73" s="117">
        <f t="shared" si="10"/>
        <v>2</v>
      </c>
      <c r="F73" s="117" t="e">
        <f t="shared" si="10"/>
        <v>#DIV/0!</v>
      </c>
      <c r="G73" s="117">
        <f t="shared" si="10"/>
        <v>1</v>
      </c>
      <c r="H73" s="117">
        <f t="shared" si="10"/>
        <v>1.6</v>
      </c>
      <c r="I73" s="117" t="e">
        <f t="shared" si="10"/>
        <v>#DIV/0!</v>
      </c>
      <c r="J73" s="117" t="e">
        <f t="shared" si="10"/>
        <v>#DIV/0!</v>
      </c>
      <c r="K73" s="117" t="e">
        <f t="shared" si="10"/>
        <v>#DIV/0!</v>
      </c>
      <c r="L73" s="117" t="e">
        <f t="shared" si="10"/>
        <v>#DIV/0!</v>
      </c>
      <c r="M73" s="117" t="e">
        <f t="shared" si="10"/>
        <v>#DIV/0!</v>
      </c>
      <c r="N73" s="117">
        <f t="shared" si="10"/>
        <v>1.8</v>
      </c>
      <c r="O73" s="117">
        <f t="shared" si="10"/>
        <v>2.4</v>
      </c>
      <c r="P73" s="117">
        <f t="shared" si="10"/>
        <v>2.6</v>
      </c>
    </row>
    <row r="74" spans="1:16" x14ac:dyDescent="0.3">
      <c r="A74" s="92"/>
      <c r="B74" s="92"/>
      <c r="C74" s="117">
        <f>IFERROR(C73,"-")</f>
        <v>2</v>
      </c>
      <c r="D74" s="117">
        <f t="shared" ref="D74:P74" si="11">IFERROR(D73,"-")</f>
        <v>1.8</v>
      </c>
      <c r="E74" s="117">
        <f t="shared" si="11"/>
        <v>2</v>
      </c>
      <c r="F74" s="117" t="str">
        <f t="shared" si="11"/>
        <v>-</v>
      </c>
      <c r="G74" s="117">
        <f t="shared" si="11"/>
        <v>1</v>
      </c>
      <c r="H74" s="117">
        <f t="shared" si="11"/>
        <v>1.6</v>
      </c>
      <c r="I74" s="117" t="str">
        <f t="shared" si="11"/>
        <v>-</v>
      </c>
      <c r="J74" s="117" t="str">
        <f t="shared" si="11"/>
        <v>-</v>
      </c>
      <c r="K74" s="117" t="str">
        <f t="shared" si="11"/>
        <v>-</v>
      </c>
      <c r="L74" s="117" t="str">
        <f t="shared" si="11"/>
        <v>-</v>
      </c>
      <c r="M74" s="117" t="str">
        <f t="shared" si="11"/>
        <v>-</v>
      </c>
      <c r="N74" s="117">
        <f t="shared" si="11"/>
        <v>1.8</v>
      </c>
      <c r="O74" s="117">
        <f t="shared" si="11"/>
        <v>2.4</v>
      </c>
      <c r="P74" s="117">
        <f t="shared" si="11"/>
        <v>2.6</v>
      </c>
    </row>
    <row r="75" spans="1:16" x14ac:dyDescent="0.3">
      <c r="A75" s="92"/>
      <c r="B75" s="92"/>
      <c r="C75" s="92"/>
      <c r="D75" s="92"/>
      <c r="E75" s="92"/>
      <c r="F75" s="92"/>
      <c r="G75" s="92"/>
      <c r="H75" s="92"/>
      <c r="I75" s="92"/>
      <c r="J75" s="92"/>
      <c r="K75" s="92"/>
      <c r="L75" s="92"/>
      <c r="M75" s="92"/>
      <c r="N75" s="92"/>
      <c r="O75" s="92"/>
      <c r="P75" s="92"/>
    </row>
    <row r="76" spans="1:16" x14ac:dyDescent="0.3">
      <c r="A76" s="92"/>
      <c r="B76" s="92"/>
      <c r="C76" s="92"/>
      <c r="D76" s="92"/>
      <c r="E76" s="92"/>
      <c r="F76" s="92"/>
      <c r="G76" s="92"/>
      <c r="H76" s="92"/>
      <c r="I76" s="92"/>
      <c r="J76" s="92"/>
      <c r="K76" s="92"/>
      <c r="L76" s="92"/>
      <c r="M76" s="92"/>
      <c r="N76" s="92"/>
      <c r="O76" s="92"/>
      <c r="P76" s="92"/>
    </row>
    <row r="77" spans="1:16" ht="15.6" x14ac:dyDescent="0.3">
      <c r="A77" s="395" t="s">
        <v>742</v>
      </c>
      <c r="B77" s="396"/>
      <c r="C77" s="396"/>
      <c r="D77" s="396"/>
      <c r="E77" s="396"/>
      <c r="F77" s="396"/>
      <c r="G77" s="396"/>
      <c r="H77" s="396"/>
      <c r="I77" s="396"/>
      <c r="J77" s="396"/>
      <c r="K77" s="396"/>
      <c r="L77" s="396"/>
      <c r="M77" s="396"/>
      <c r="N77" s="92"/>
      <c r="O77" s="92"/>
      <c r="P77" s="92"/>
    </row>
    <row r="78" spans="1:16" x14ac:dyDescent="0.3">
      <c r="A78" s="93" t="s">
        <v>392</v>
      </c>
      <c r="B78" s="93" t="s">
        <v>146</v>
      </c>
      <c r="C78" s="93" t="s">
        <v>147</v>
      </c>
      <c r="D78" s="93" t="s">
        <v>148</v>
      </c>
      <c r="E78" s="93" t="s">
        <v>149</v>
      </c>
      <c r="F78" s="93" t="s">
        <v>150</v>
      </c>
      <c r="G78" s="93" t="s">
        <v>151</v>
      </c>
      <c r="H78" s="93" t="s">
        <v>152</v>
      </c>
      <c r="I78" s="93" t="s">
        <v>153</v>
      </c>
      <c r="J78" s="93" t="s">
        <v>154</v>
      </c>
      <c r="K78" s="93" t="s">
        <v>155</v>
      </c>
      <c r="L78" s="93" t="s">
        <v>156</v>
      </c>
      <c r="M78" s="93" t="s">
        <v>157</v>
      </c>
      <c r="N78" s="93" t="s">
        <v>158</v>
      </c>
      <c r="O78" s="93" t="s">
        <v>159</v>
      </c>
      <c r="P78" s="93" t="s">
        <v>160</v>
      </c>
    </row>
    <row r="79" spans="1:16" ht="28.2" x14ac:dyDescent="0.3">
      <c r="A79" s="93" t="s">
        <v>161</v>
      </c>
      <c r="B79" s="80" t="s">
        <v>428</v>
      </c>
      <c r="C79" s="95">
        <v>1</v>
      </c>
      <c r="D79" s="95">
        <v>1</v>
      </c>
      <c r="E79" s="95" t="s">
        <v>51</v>
      </c>
      <c r="F79" s="95">
        <v>3</v>
      </c>
      <c r="G79" s="95">
        <v>2</v>
      </c>
      <c r="H79" s="95" t="s">
        <v>51</v>
      </c>
      <c r="I79" s="95" t="s">
        <v>51</v>
      </c>
      <c r="J79" s="95" t="s">
        <v>51</v>
      </c>
      <c r="K79" s="95" t="s">
        <v>51</v>
      </c>
      <c r="L79" s="95" t="s">
        <v>51</v>
      </c>
      <c r="M79" s="95" t="s">
        <v>51</v>
      </c>
      <c r="N79" s="95">
        <v>2</v>
      </c>
      <c r="O79" s="95">
        <v>2</v>
      </c>
      <c r="P79" s="100">
        <v>3</v>
      </c>
    </row>
    <row r="80" spans="1:16" x14ac:dyDescent="0.3">
      <c r="A80" s="93" t="s">
        <v>163</v>
      </c>
      <c r="B80" s="80" t="s">
        <v>429</v>
      </c>
      <c r="C80" s="95">
        <v>1</v>
      </c>
      <c r="D80" s="95">
        <v>1</v>
      </c>
      <c r="E80" s="95" t="s">
        <v>51</v>
      </c>
      <c r="F80" s="95">
        <v>3</v>
      </c>
      <c r="G80" s="95">
        <v>2</v>
      </c>
      <c r="H80" s="95" t="s">
        <v>51</v>
      </c>
      <c r="I80" s="95" t="s">
        <v>51</v>
      </c>
      <c r="J80" s="95" t="s">
        <v>51</v>
      </c>
      <c r="K80" s="95" t="s">
        <v>51</v>
      </c>
      <c r="L80" s="95" t="s">
        <v>51</v>
      </c>
      <c r="M80" s="95" t="s">
        <v>51</v>
      </c>
      <c r="N80" s="100">
        <v>2</v>
      </c>
      <c r="O80" s="95">
        <v>1</v>
      </c>
      <c r="P80" s="100">
        <v>3</v>
      </c>
    </row>
    <row r="81" spans="1:16" ht="28.2" x14ac:dyDescent="0.3">
      <c r="A81" s="93" t="s">
        <v>165</v>
      </c>
      <c r="B81" s="80" t="s">
        <v>430</v>
      </c>
      <c r="C81" s="95">
        <v>1</v>
      </c>
      <c r="D81" s="95">
        <v>1</v>
      </c>
      <c r="E81" s="95" t="s">
        <v>51</v>
      </c>
      <c r="F81" s="95">
        <v>3</v>
      </c>
      <c r="G81" s="95">
        <v>2</v>
      </c>
      <c r="H81" s="95" t="s">
        <v>51</v>
      </c>
      <c r="I81" s="95" t="s">
        <v>51</v>
      </c>
      <c r="J81" s="95" t="s">
        <v>51</v>
      </c>
      <c r="K81" s="95" t="s">
        <v>51</v>
      </c>
      <c r="L81" s="95" t="s">
        <v>51</v>
      </c>
      <c r="M81" s="95" t="s">
        <v>51</v>
      </c>
      <c r="N81" s="100">
        <v>2</v>
      </c>
      <c r="O81" s="95">
        <v>2</v>
      </c>
      <c r="P81" s="100">
        <v>3</v>
      </c>
    </row>
    <row r="82" spans="1:16" ht="28.2" x14ac:dyDescent="0.3">
      <c r="A82" s="93" t="s">
        <v>167</v>
      </c>
      <c r="B82" s="80" t="s">
        <v>431</v>
      </c>
      <c r="C82" s="95">
        <v>1</v>
      </c>
      <c r="D82" s="95">
        <v>1</v>
      </c>
      <c r="E82" s="95" t="s">
        <v>51</v>
      </c>
      <c r="F82" s="95">
        <v>3</v>
      </c>
      <c r="G82" s="95">
        <v>2</v>
      </c>
      <c r="H82" s="95" t="s">
        <v>51</v>
      </c>
      <c r="I82" s="95" t="s">
        <v>51</v>
      </c>
      <c r="J82" s="95" t="s">
        <v>51</v>
      </c>
      <c r="K82" s="95" t="s">
        <v>51</v>
      </c>
      <c r="L82" s="95" t="s">
        <v>51</v>
      </c>
      <c r="M82" s="95" t="s">
        <v>51</v>
      </c>
      <c r="N82" s="100">
        <v>2</v>
      </c>
      <c r="O82" s="95">
        <v>2</v>
      </c>
      <c r="P82" s="100">
        <v>3</v>
      </c>
    </row>
    <row r="83" spans="1:16" ht="28.2" x14ac:dyDescent="0.3">
      <c r="A83" s="93" t="s">
        <v>169</v>
      </c>
      <c r="B83" s="80" t="s">
        <v>432</v>
      </c>
      <c r="C83" s="95">
        <v>1</v>
      </c>
      <c r="D83" s="95">
        <v>1</v>
      </c>
      <c r="E83" s="95" t="s">
        <v>51</v>
      </c>
      <c r="F83" s="95">
        <v>3</v>
      </c>
      <c r="G83" s="95">
        <v>2</v>
      </c>
      <c r="H83" s="95" t="s">
        <v>51</v>
      </c>
      <c r="I83" s="95" t="s">
        <v>51</v>
      </c>
      <c r="J83" s="95" t="s">
        <v>51</v>
      </c>
      <c r="K83" s="95" t="s">
        <v>51</v>
      </c>
      <c r="L83" s="95" t="s">
        <v>51</v>
      </c>
      <c r="M83" s="95" t="s">
        <v>51</v>
      </c>
      <c r="N83" s="100">
        <v>2</v>
      </c>
      <c r="O83" s="95">
        <v>1</v>
      </c>
      <c r="P83" s="100">
        <v>3</v>
      </c>
    </row>
    <row r="84" spans="1:16" x14ac:dyDescent="0.3">
      <c r="A84" s="92"/>
      <c r="B84" s="92"/>
      <c r="C84" s="117">
        <f>ROUND(AVERAGE(C78:C83),2)</f>
        <v>1</v>
      </c>
      <c r="D84" s="117">
        <f t="shared" ref="D84:P84" si="12">ROUND(AVERAGE(D78:D83),2)</f>
        <v>1</v>
      </c>
      <c r="E84" s="117" t="e">
        <f t="shared" si="12"/>
        <v>#DIV/0!</v>
      </c>
      <c r="F84" s="117">
        <f t="shared" si="12"/>
        <v>3</v>
      </c>
      <c r="G84" s="117">
        <f t="shared" si="12"/>
        <v>2</v>
      </c>
      <c r="H84" s="117" t="e">
        <f t="shared" si="12"/>
        <v>#DIV/0!</v>
      </c>
      <c r="I84" s="117" t="e">
        <f t="shared" si="12"/>
        <v>#DIV/0!</v>
      </c>
      <c r="J84" s="117" t="e">
        <f t="shared" si="12"/>
        <v>#DIV/0!</v>
      </c>
      <c r="K84" s="117" t="e">
        <f t="shared" si="12"/>
        <v>#DIV/0!</v>
      </c>
      <c r="L84" s="117" t="e">
        <f t="shared" si="12"/>
        <v>#DIV/0!</v>
      </c>
      <c r="M84" s="117" t="e">
        <f t="shared" si="12"/>
        <v>#DIV/0!</v>
      </c>
      <c r="N84" s="117">
        <f t="shared" si="12"/>
        <v>2</v>
      </c>
      <c r="O84" s="117">
        <f t="shared" si="12"/>
        <v>1.6</v>
      </c>
      <c r="P84" s="117">
        <f t="shared" si="12"/>
        <v>3</v>
      </c>
    </row>
    <row r="85" spans="1:16" x14ac:dyDescent="0.3">
      <c r="A85" s="92"/>
      <c r="B85" s="92"/>
      <c r="C85" s="117">
        <f>IFERROR(C84,"-")</f>
        <v>1</v>
      </c>
      <c r="D85" s="117">
        <f t="shared" ref="D85:P85" si="13">IFERROR(D84,"-")</f>
        <v>1</v>
      </c>
      <c r="E85" s="117" t="str">
        <f t="shared" si="13"/>
        <v>-</v>
      </c>
      <c r="F85" s="117">
        <f t="shared" si="13"/>
        <v>3</v>
      </c>
      <c r="G85" s="117">
        <f t="shared" si="13"/>
        <v>2</v>
      </c>
      <c r="H85" s="117" t="str">
        <f t="shared" si="13"/>
        <v>-</v>
      </c>
      <c r="I85" s="117" t="str">
        <f t="shared" si="13"/>
        <v>-</v>
      </c>
      <c r="J85" s="117" t="str">
        <f t="shared" si="13"/>
        <v>-</v>
      </c>
      <c r="K85" s="117" t="str">
        <f t="shared" si="13"/>
        <v>-</v>
      </c>
      <c r="L85" s="117" t="str">
        <f t="shared" si="13"/>
        <v>-</v>
      </c>
      <c r="M85" s="117" t="str">
        <f t="shared" si="13"/>
        <v>-</v>
      </c>
      <c r="N85" s="117">
        <f t="shared" si="13"/>
        <v>2</v>
      </c>
      <c r="O85" s="117">
        <f t="shared" si="13"/>
        <v>1.6</v>
      </c>
      <c r="P85" s="117">
        <f t="shared" si="13"/>
        <v>3</v>
      </c>
    </row>
    <row r="86" spans="1:16" x14ac:dyDescent="0.3">
      <c r="A86" s="92"/>
      <c r="B86" s="92"/>
      <c r="C86" s="92"/>
      <c r="D86" s="92"/>
      <c r="E86" s="92"/>
      <c r="F86" s="92"/>
      <c r="G86" s="92"/>
      <c r="H86" s="92"/>
      <c r="I86" s="92"/>
      <c r="J86" s="92"/>
      <c r="K86" s="92"/>
      <c r="L86" s="92"/>
      <c r="M86" s="92"/>
      <c r="N86" s="92"/>
      <c r="O86" s="92"/>
      <c r="P86" s="92"/>
    </row>
    <row r="87" spans="1:16" x14ac:dyDescent="0.3">
      <c r="A87" s="92"/>
      <c r="B87" s="92"/>
      <c r="C87" s="92"/>
      <c r="D87" s="92"/>
      <c r="E87" s="92"/>
      <c r="F87" s="92"/>
      <c r="G87" s="92"/>
      <c r="H87" s="92"/>
      <c r="I87" s="92"/>
      <c r="J87" s="92"/>
      <c r="K87" s="92"/>
      <c r="L87" s="92"/>
      <c r="M87" s="92"/>
      <c r="N87" s="92"/>
      <c r="O87" s="92"/>
      <c r="P87" s="92"/>
    </row>
    <row r="88" spans="1:16" ht="15.6" x14ac:dyDescent="0.3">
      <c r="A88" s="395" t="s">
        <v>743</v>
      </c>
      <c r="B88" s="396"/>
      <c r="C88" s="396"/>
      <c r="D88" s="396"/>
      <c r="E88" s="396"/>
      <c r="F88" s="396"/>
      <c r="G88" s="396"/>
      <c r="H88" s="396"/>
      <c r="I88" s="396"/>
      <c r="J88" s="396"/>
      <c r="K88" s="396"/>
      <c r="L88" s="396"/>
      <c r="M88" s="396"/>
      <c r="N88" s="92"/>
      <c r="O88" s="92"/>
      <c r="P88" s="92"/>
    </row>
    <row r="89" spans="1:16" x14ac:dyDescent="0.3">
      <c r="A89" s="93" t="s">
        <v>392</v>
      </c>
      <c r="B89" s="93" t="s">
        <v>146</v>
      </c>
      <c r="C89" s="93" t="s">
        <v>147</v>
      </c>
      <c r="D89" s="93" t="s">
        <v>148</v>
      </c>
      <c r="E89" s="93" t="s">
        <v>149</v>
      </c>
      <c r="F89" s="93" t="s">
        <v>150</v>
      </c>
      <c r="G89" s="93" t="s">
        <v>151</v>
      </c>
      <c r="H89" s="93" t="s">
        <v>152</v>
      </c>
      <c r="I89" s="93" t="s">
        <v>153</v>
      </c>
      <c r="J89" s="93" t="s">
        <v>154</v>
      </c>
      <c r="K89" s="93" t="s">
        <v>155</v>
      </c>
      <c r="L89" s="93" t="s">
        <v>156</v>
      </c>
      <c r="M89" s="93" t="s">
        <v>157</v>
      </c>
      <c r="N89" s="93" t="s">
        <v>158</v>
      </c>
      <c r="O89" s="93" t="s">
        <v>159</v>
      </c>
      <c r="P89" s="93" t="s">
        <v>160</v>
      </c>
    </row>
    <row r="90" spans="1:16" ht="28.2" x14ac:dyDescent="0.3">
      <c r="A90" s="93" t="s">
        <v>161</v>
      </c>
      <c r="B90" s="80" t="s">
        <v>433</v>
      </c>
      <c r="C90" s="95" t="s">
        <v>51</v>
      </c>
      <c r="D90" s="95" t="s">
        <v>51</v>
      </c>
      <c r="E90" s="95" t="s">
        <v>51</v>
      </c>
      <c r="F90" s="95">
        <v>3</v>
      </c>
      <c r="G90" s="95">
        <v>3</v>
      </c>
      <c r="H90" s="95" t="s">
        <v>51</v>
      </c>
      <c r="I90" s="95" t="s">
        <v>51</v>
      </c>
      <c r="J90" s="95" t="s">
        <v>51</v>
      </c>
      <c r="K90" s="95" t="s">
        <v>51</v>
      </c>
      <c r="L90" s="95" t="s">
        <v>51</v>
      </c>
      <c r="M90" s="95" t="s">
        <v>51</v>
      </c>
      <c r="N90" s="95">
        <v>2</v>
      </c>
      <c r="O90" s="95">
        <v>2</v>
      </c>
      <c r="P90" s="95">
        <v>2</v>
      </c>
    </row>
    <row r="91" spans="1:16" ht="28.2" x14ac:dyDescent="0.3">
      <c r="A91" s="93" t="s">
        <v>163</v>
      </c>
      <c r="B91" s="80" t="s">
        <v>434</v>
      </c>
      <c r="C91" s="95" t="s">
        <v>51</v>
      </c>
      <c r="D91" s="100" t="s">
        <v>51</v>
      </c>
      <c r="E91" s="100" t="s">
        <v>51</v>
      </c>
      <c r="F91" s="100">
        <v>3</v>
      </c>
      <c r="G91" s="100">
        <v>3</v>
      </c>
      <c r="H91" s="100" t="s">
        <v>51</v>
      </c>
      <c r="I91" s="100" t="s">
        <v>51</v>
      </c>
      <c r="J91" s="100" t="s">
        <v>51</v>
      </c>
      <c r="K91" s="100" t="s">
        <v>51</v>
      </c>
      <c r="L91" s="100" t="s">
        <v>51</v>
      </c>
      <c r="M91" s="100" t="s">
        <v>51</v>
      </c>
      <c r="N91" s="100">
        <v>2</v>
      </c>
      <c r="O91" s="95">
        <v>1</v>
      </c>
      <c r="P91" s="100">
        <v>3</v>
      </c>
    </row>
    <row r="92" spans="1:16" x14ac:dyDescent="0.3">
      <c r="A92" s="93" t="s">
        <v>165</v>
      </c>
      <c r="B92" s="80" t="s">
        <v>435</v>
      </c>
      <c r="C92" s="95" t="s">
        <v>51</v>
      </c>
      <c r="D92" s="100" t="s">
        <v>51</v>
      </c>
      <c r="E92" s="100" t="s">
        <v>51</v>
      </c>
      <c r="F92" s="100">
        <v>2</v>
      </c>
      <c r="G92" s="100">
        <v>3</v>
      </c>
      <c r="H92" s="100" t="s">
        <v>51</v>
      </c>
      <c r="I92" s="100" t="s">
        <v>51</v>
      </c>
      <c r="J92" s="100" t="s">
        <v>51</v>
      </c>
      <c r="K92" s="100" t="s">
        <v>51</v>
      </c>
      <c r="L92" s="100" t="s">
        <v>51</v>
      </c>
      <c r="M92" s="100" t="s">
        <v>51</v>
      </c>
      <c r="N92" s="100">
        <v>2</v>
      </c>
      <c r="O92" s="95">
        <v>2</v>
      </c>
      <c r="P92" s="100">
        <v>1</v>
      </c>
    </row>
    <row r="93" spans="1:16" ht="28.2" x14ac:dyDescent="0.3">
      <c r="A93" s="93" t="s">
        <v>167</v>
      </c>
      <c r="B93" s="80" t="s">
        <v>436</v>
      </c>
      <c r="C93" s="95" t="s">
        <v>51</v>
      </c>
      <c r="D93" s="100" t="s">
        <v>51</v>
      </c>
      <c r="E93" s="100" t="s">
        <v>51</v>
      </c>
      <c r="F93" s="100">
        <v>1</v>
      </c>
      <c r="G93" s="100">
        <v>3</v>
      </c>
      <c r="H93" s="100" t="s">
        <v>51</v>
      </c>
      <c r="I93" s="100" t="s">
        <v>51</v>
      </c>
      <c r="J93" s="100" t="s">
        <v>51</v>
      </c>
      <c r="K93" s="100" t="s">
        <v>51</v>
      </c>
      <c r="L93" s="100" t="s">
        <v>51</v>
      </c>
      <c r="M93" s="100" t="s">
        <v>51</v>
      </c>
      <c r="N93" s="100">
        <v>2</v>
      </c>
      <c r="O93" s="95">
        <v>2</v>
      </c>
      <c r="P93" s="100">
        <v>1</v>
      </c>
    </row>
    <row r="94" spans="1:16" x14ac:dyDescent="0.3">
      <c r="A94" s="93" t="s">
        <v>169</v>
      </c>
      <c r="B94" s="80" t="s">
        <v>437</v>
      </c>
      <c r="C94" s="95" t="s">
        <v>51</v>
      </c>
      <c r="D94" s="100" t="s">
        <v>51</v>
      </c>
      <c r="E94" s="100" t="s">
        <v>51</v>
      </c>
      <c r="F94" s="100">
        <v>3</v>
      </c>
      <c r="G94" s="100">
        <v>3</v>
      </c>
      <c r="H94" s="100" t="s">
        <v>51</v>
      </c>
      <c r="I94" s="100" t="s">
        <v>51</v>
      </c>
      <c r="J94" s="100" t="s">
        <v>51</v>
      </c>
      <c r="K94" s="101" t="s">
        <v>51</v>
      </c>
      <c r="L94" s="100" t="s">
        <v>51</v>
      </c>
      <c r="M94" s="100" t="s">
        <v>51</v>
      </c>
      <c r="N94" s="100">
        <v>2</v>
      </c>
      <c r="O94" s="95">
        <v>1</v>
      </c>
      <c r="P94" s="100">
        <v>3</v>
      </c>
    </row>
    <row r="95" spans="1:16" x14ac:dyDescent="0.3">
      <c r="A95" s="92"/>
      <c r="B95" s="92"/>
      <c r="C95" s="117" t="e">
        <f>ROUND(AVERAGE(C89:C94),2)</f>
        <v>#DIV/0!</v>
      </c>
      <c r="D95" s="117" t="e">
        <f t="shared" ref="D95:P95" si="14">ROUND(AVERAGE(D89:D94),2)</f>
        <v>#DIV/0!</v>
      </c>
      <c r="E95" s="117" t="e">
        <f t="shared" si="14"/>
        <v>#DIV/0!</v>
      </c>
      <c r="F95" s="117">
        <f t="shared" si="14"/>
        <v>2.4</v>
      </c>
      <c r="G95" s="117">
        <f t="shared" si="14"/>
        <v>3</v>
      </c>
      <c r="H95" s="117" t="e">
        <f t="shared" si="14"/>
        <v>#DIV/0!</v>
      </c>
      <c r="I95" s="117" t="e">
        <f t="shared" si="14"/>
        <v>#DIV/0!</v>
      </c>
      <c r="J95" s="117" t="e">
        <f t="shared" si="14"/>
        <v>#DIV/0!</v>
      </c>
      <c r="K95" s="117" t="e">
        <f t="shared" si="14"/>
        <v>#DIV/0!</v>
      </c>
      <c r="L95" s="117" t="e">
        <f t="shared" si="14"/>
        <v>#DIV/0!</v>
      </c>
      <c r="M95" s="117" t="e">
        <f t="shared" si="14"/>
        <v>#DIV/0!</v>
      </c>
      <c r="N95" s="117">
        <f t="shared" si="14"/>
        <v>2</v>
      </c>
      <c r="O95" s="117">
        <f t="shared" si="14"/>
        <v>1.6</v>
      </c>
      <c r="P95" s="117">
        <f t="shared" si="14"/>
        <v>2</v>
      </c>
    </row>
    <row r="96" spans="1:16" x14ac:dyDescent="0.3">
      <c r="A96" s="92"/>
      <c r="B96" s="92"/>
      <c r="C96" s="117" t="str">
        <f>IFERROR(C95,"-")</f>
        <v>-</v>
      </c>
      <c r="D96" s="117" t="str">
        <f t="shared" ref="D96:P96" si="15">IFERROR(D95,"-")</f>
        <v>-</v>
      </c>
      <c r="E96" s="117" t="str">
        <f t="shared" si="15"/>
        <v>-</v>
      </c>
      <c r="F96" s="117">
        <f t="shared" si="15"/>
        <v>2.4</v>
      </c>
      <c r="G96" s="117">
        <f t="shared" si="15"/>
        <v>3</v>
      </c>
      <c r="H96" s="117" t="str">
        <f t="shared" si="15"/>
        <v>-</v>
      </c>
      <c r="I96" s="117" t="str">
        <f t="shared" si="15"/>
        <v>-</v>
      </c>
      <c r="J96" s="117" t="str">
        <f t="shared" si="15"/>
        <v>-</v>
      </c>
      <c r="K96" s="117" t="str">
        <f t="shared" si="15"/>
        <v>-</v>
      </c>
      <c r="L96" s="117" t="str">
        <f t="shared" si="15"/>
        <v>-</v>
      </c>
      <c r="M96" s="117" t="str">
        <f t="shared" si="15"/>
        <v>-</v>
      </c>
      <c r="N96" s="117">
        <f t="shared" si="15"/>
        <v>2</v>
      </c>
      <c r="O96" s="117">
        <f t="shared" si="15"/>
        <v>1.6</v>
      </c>
      <c r="P96" s="117">
        <f t="shared" si="15"/>
        <v>2</v>
      </c>
    </row>
    <row r="97" spans="1:16" x14ac:dyDescent="0.3">
      <c r="A97" s="92"/>
      <c r="B97" s="92"/>
      <c r="C97" s="92"/>
      <c r="D97" s="92"/>
      <c r="E97" s="92"/>
      <c r="F97" s="92"/>
      <c r="G97" s="92"/>
      <c r="H97" s="92"/>
      <c r="I97" s="92"/>
      <c r="J97" s="92"/>
      <c r="K97" s="92"/>
      <c r="L97" s="92"/>
      <c r="M97" s="92"/>
      <c r="N97" s="92"/>
      <c r="O97" s="92"/>
      <c r="P97" s="92"/>
    </row>
    <row r="98" spans="1:16" x14ac:dyDescent="0.3">
      <c r="A98" s="92"/>
      <c r="B98" s="92"/>
      <c r="C98" s="92"/>
      <c r="D98" s="92"/>
      <c r="E98" s="92"/>
      <c r="F98" s="92"/>
      <c r="G98" s="92"/>
      <c r="H98" s="92"/>
      <c r="I98" s="92"/>
      <c r="J98" s="92"/>
      <c r="K98" s="92"/>
      <c r="L98" s="92"/>
      <c r="M98" s="92"/>
      <c r="N98" s="92"/>
      <c r="O98" s="92"/>
      <c r="P98" s="92"/>
    </row>
    <row r="99" spans="1:16" ht="15.6" x14ac:dyDescent="0.3">
      <c r="A99" s="395" t="s">
        <v>744</v>
      </c>
      <c r="B99" s="396"/>
      <c r="C99" s="396"/>
      <c r="D99" s="396"/>
      <c r="E99" s="396"/>
      <c r="F99" s="396"/>
      <c r="G99" s="396"/>
      <c r="H99" s="396"/>
      <c r="I99" s="396"/>
      <c r="J99" s="396"/>
      <c r="K99" s="396"/>
      <c r="L99" s="396"/>
      <c r="M99" s="396"/>
      <c r="N99" s="92"/>
      <c r="O99" s="92"/>
      <c r="P99" s="92"/>
    </row>
    <row r="100" spans="1:16" ht="15" thickBot="1" x14ac:dyDescent="0.35">
      <c r="A100" s="93" t="s">
        <v>392</v>
      </c>
      <c r="B100" s="93" t="s">
        <v>146</v>
      </c>
      <c r="C100" s="93" t="s">
        <v>147</v>
      </c>
      <c r="D100" s="93" t="s">
        <v>148</v>
      </c>
      <c r="E100" s="93" t="s">
        <v>149</v>
      </c>
      <c r="F100" s="93" t="s">
        <v>150</v>
      </c>
      <c r="G100" s="93" t="s">
        <v>151</v>
      </c>
      <c r="H100" s="93" t="s">
        <v>152</v>
      </c>
      <c r="I100" s="93" t="s">
        <v>153</v>
      </c>
      <c r="J100" s="93" t="s">
        <v>154</v>
      </c>
      <c r="K100" s="93" t="s">
        <v>155</v>
      </c>
      <c r="L100" s="93" t="s">
        <v>156</v>
      </c>
      <c r="M100" s="93" t="s">
        <v>157</v>
      </c>
      <c r="N100" s="93" t="s">
        <v>158</v>
      </c>
      <c r="O100" s="93" t="s">
        <v>159</v>
      </c>
      <c r="P100" s="93" t="s">
        <v>160</v>
      </c>
    </row>
    <row r="101" spans="1:16" ht="31.8" thickBot="1" x14ac:dyDescent="0.35">
      <c r="A101" s="93" t="s">
        <v>161</v>
      </c>
      <c r="B101" s="89" t="s">
        <v>438</v>
      </c>
      <c r="C101" s="118" t="s">
        <v>51</v>
      </c>
      <c r="D101" s="119" t="s">
        <v>51</v>
      </c>
      <c r="E101" s="119">
        <v>1</v>
      </c>
      <c r="F101" s="119" t="s">
        <v>51</v>
      </c>
      <c r="G101" s="119" t="s">
        <v>51</v>
      </c>
      <c r="H101" s="119">
        <v>2</v>
      </c>
      <c r="I101" s="119">
        <v>1</v>
      </c>
      <c r="J101" s="119">
        <v>1</v>
      </c>
      <c r="K101" s="119">
        <v>2</v>
      </c>
      <c r="L101" s="119" t="s">
        <v>51</v>
      </c>
      <c r="M101" s="119">
        <v>2</v>
      </c>
      <c r="N101" s="119">
        <v>1</v>
      </c>
      <c r="O101" s="119" t="s">
        <v>51</v>
      </c>
      <c r="P101" s="119" t="s">
        <v>51</v>
      </c>
    </row>
    <row r="102" spans="1:16" ht="47.4" thickBot="1" x14ac:dyDescent="0.35">
      <c r="A102" s="93" t="s">
        <v>163</v>
      </c>
      <c r="B102" s="89" t="s">
        <v>439</v>
      </c>
      <c r="C102" s="120" t="s">
        <v>51</v>
      </c>
      <c r="D102" s="121" t="s">
        <v>51</v>
      </c>
      <c r="E102" s="121">
        <v>1</v>
      </c>
      <c r="F102" s="121" t="s">
        <v>51</v>
      </c>
      <c r="G102" s="121" t="s">
        <v>51</v>
      </c>
      <c r="H102" s="121">
        <v>2</v>
      </c>
      <c r="I102" s="121">
        <v>2</v>
      </c>
      <c r="J102" s="121">
        <v>1</v>
      </c>
      <c r="K102" s="121">
        <v>2</v>
      </c>
      <c r="L102" s="121" t="s">
        <v>51</v>
      </c>
      <c r="M102" s="121">
        <v>2</v>
      </c>
      <c r="N102" s="121">
        <v>2</v>
      </c>
      <c r="O102" s="121" t="s">
        <v>51</v>
      </c>
      <c r="P102" s="121" t="s">
        <v>51</v>
      </c>
    </row>
    <row r="103" spans="1:16" ht="47.4" thickBot="1" x14ac:dyDescent="0.35">
      <c r="A103" s="93" t="s">
        <v>165</v>
      </c>
      <c r="B103" s="89" t="s">
        <v>440</v>
      </c>
      <c r="C103" s="120" t="s">
        <v>51</v>
      </c>
      <c r="D103" s="121" t="s">
        <v>51</v>
      </c>
      <c r="E103" s="121">
        <v>1</v>
      </c>
      <c r="F103" s="121" t="s">
        <v>51</v>
      </c>
      <c r="G103" s="121" t="s">
        <v>51</v>
      </c>
      <c r="H103" s="121">
        <v>2</v>
      </c>
      <c r="I103" s="121">
        <v>1</v>
      </c>
      <c r="J103" s="121">
        <v>1</v>
      </c>
      <c r="K103" s="121">
        <v>2</v>
      </c>
      <c r="L103" s="121" t="s">
        <v>51</v>
      </c>
      <c r="M103" s="121">
        <v>1</v>
      </c>
      <c r="N103" s="121">
        <v>2</v>
      </c>
      <c r="O103" s="121" t="s">
        <v>51</v>
      </c>
      <c r="P103" s="121" t="s">
        <v>51</v>
      </c>
    </row>
    <row r="104" spans="1:16" ht="63" thickBot="1" x14ac:dyDescent="0.35">
      <c r="A104" s="93" t="s">
        <v>167</v>
      </c>
      <c r="B104" s="89" t="s">
        <v>441</v>
      </c>
      <c r="C104" s="120" t="s">
        <v>51</v>
      </c>
      <c r="D104" s="121" t="s">
        <v>51</v>
      </c>
      <c r="E104" s="121">
        <v>1</v>
      </c>
      <c r="F104" s="121" t="s">
        <v>51</v>
      </c>
      <c r="G104" s="121" t="s">
        <v>51</v>
      </c>
      <c r="H104" s="121">
        <v>2</v>
      </c>
      <c r="I104" s="121">
        <v>1</v>
      </c>
      <c r="J104" s="121">
        <v>1</v>
      </c>
      <c r="K104" s="121">
        <v>2</v>
      </c>
      <c r="L104" s="121" t="s">
        <v>51</v>
      </c>
      <c r="M104" s="121">
        <v>2</v>
      </c>
      <c r="N104" s="121">
        <v>1</v>
      </c>
      <c r="O104" s="121" t="s">
        <v>51</v>
      </c>
      <c r="P104" s="121" t="s">
        <v>51</v>
      </c>
    </row>
    <row r="105" spans="1:16" ht="47.4" thickBot="1" x14ac:dyDescent="0.35">
      <c r="A105" s="93" t="s">
        <v>169</v>
      </c>
      <c r="B105" s="89" t="s">
        <v>442</v>
      </c>
      <c r="C105" s="120" t="s">
        <v>51</v>
      </c>
      <c r="D105" s="121" t="s">
        <v>51</v>
      </c>
      <c r="E105" s="121">
        <v>1</v>
      </c>
      <c r="F105" s="121" t="s">
        <v>51</v>
      </c>
      <c r="G105" s="121" t="s">
        <v>51</v>
      </c>
      <c r="H105" s="121">
        <v>1</v>
      </c>
      <c r="I105" s="121">
        <v>1</v>
      </c>
      <c r="J105" s="121">
        <v>1</v>
      </c>
      <c r="K105" s="121">
        <v>1</v>
      </c>
      <c r="L105" s="121" t="s">
        <v>51</v>
      </c>
      <c r="M105" s="121">
        <v>1</v>
      </c>
      <c r="N105" s="121">
        <v>1</v>
      </c>
      <c r="O105" s="121" t="s">
        <v>51</v>
      </c>
      <c r="P105" s="121" t="s">
        <v>51</v>
      </c>
    </row>
    <row r="106" spans="1:16" ht="63" thickBot="1" x14ac:dyDescent="0.35">
      <c r="A106" s="93" t="s">
        <v>171</v>
      </c>
      <c r="B106" s="89" t="s">
        <v>443</v>
      </c>
      <c r="C106" s="120" t="s">
        <v>51</v>
      </c>
      <c r="D106" s="121" t="s">
        <v>51</v>
      </c>
      <c r="E106" s="121">
        <v>1</v>
      </c>
      <c r="F106" s="121" t="s">
        <v>51</v>
      </c>
      <c r="G106" s="121" t="s">
        <v>51</v>
      </c>
      <c r="H106" s="121">
        <v>2</v>
      </c>
      <c r="I106" s="121">
        <v>1</v>
      </c>
      <c r="J106" s="121">
        <v>1</v>
      </c>
      <c r="K106" s="121">
        <v>2</v>
      </c>
      <c r="L106" s="121" t="s">
        <v>51</v>
      </c>
      <c r="M106" s="121">
        <v>2</v>
      </c>
      <c r="N106" s="121">
        <v>2</v>
      </c>
      <c r="O106" s="121" t="s">
        <v>51</v>
      </c>
      <c r="P106" s="121" t="s">
        <v>51</v>
      </c>
    </row>
    <row r="107" spans="1:16" x14ac:dyDescent="0.3">
      <c r="A107" s="92"/>
      <c r="B107" s="92"/>
      <c r="C107" s="117" t="e">
        <f>ROUND(AVERAGE(C101:C106),2)</f>
        <v>#DIV/0!</v>
      </c>
      <c r="D107" s="117" t="e">
        <f t="shared" ref="D107:P107" si="16">ROUND(AVERAGE(D101:D106),2)</f>
        <v>#DIV/0!</v>
      </c>
      <c r="E107" s="117">
        <f t="shared" si="16"/>
        <v>1</v>
      </c>
      <c r="F107" s="117" t="e">
        <f t="shared" si="16"/>
        <v>#DIV/0!</v>
      </c>
      <c r="G107" s="117" t="e">
        <f t="shared" si="16"/>
        <v>#DIV/0!</v>
      </c>
      <c r="H107" s="117">
        <f t="shared" si="16"/>
        <v>1.83</v>
      </c>
      <c r="I107" s="117">
        <f t="shared" si="16"/>
        <v>1.17</v>
      </c>
      <c r="J107" s="117">
        <f t="shared" si="16"/>
        <v>1</v>
      </c>
      <c r="K107" s="117">
        <f t="shared" si="16"/>
        <v>1.83</v>
      </c>
      <c r="L107" s="117" t="e">
        <f t="shared" si="16"/>
        <v>#DIV/0!</v>
      </c>
      <c r="M107" s="117">
        <f t="shared" si="16"/>
        <v>1.67</v>
      </c>
      <c r="N107" s="117">
        <f t="shared" si="16"/>
        <v>1.5</v>
      </c>
      <c r="O107" s="117" t="e">
        <f t="shared" si="16"/>
        <v>#DIV/0!</v>
      </c>
      <c r="P107" s="117" t="e">
        <f t="shared" si="16"/>
        <v>#DIV/0!</v>
      </c>
    </row>
    <row r="108" spans="1:16" x14ac:dyDescent="0.3">
      <c r="A108" s="92"/>
      <c r="B108" s="92"/>
      <c r="C108" s="117" t="str">
        <f>IFERROR(C107,"-")</f>
        <v>-</v>
      </c>
      <c r="D108" s="117" t="str">
        <f t="shared" ref="D108:P108" si="17">IFERROR(D107,"-")</f>
        <v>-</v>
      </c>
      <c r="E108" s="117">
        <f t="shared" si="17"/>
        <v>1</v>
      </c>
      <c r="F108" s="117" t="str">
        <f t="shared" si="17"/>
        <v>-</v>
      </c>
      <c r="G108" s="117" t="str">
        <f t="shared" si="17"/>
        <v>-</v>
      </c>
      <c r="H108" s="117">
        <f t="shared" si="17"/>
        <v>1.83</v>
      </c>
      <c r="I108" s="117">
        <f t="shared" si="17"/>
        <v>1.17</v>
      </c>
      <c r="J108" s="117">
        <f t="shared" si="17"/>
        <v>1</v>
      </c>
      <c r="K108" s="117">
        <f t="shared" si="17"/>
        <v>1.83</v>
      </c>
      <c r="L108" s="117" t="str">
        <f t="shared" si="17"/>
        <v>-</v>
      </c>
      <c r="M108" s="117">
        <f t="shared" si="17"/>
        <v>1.67</v>
      </c>
      <c r="N108" s="117">
        <f t="shared" si="17"/>
        <v>1.5</v>
      </c>
      <c r="O108" s="117" t="str">
        <f t="shared" si="17"/>
        <v>-</v>
      </c>
      <c r="P108" s="117" t="str">
        <f t="shared" si="17"/>
        <v>-</v>
      </c>
    </row>
    <row r="109" spans="1:16" x14ac:dyDescent="0.3">
      <c r="A109" s="92"/>
      <c r="B109" s="92"/>
      <c r="C109" s="92"/>
      <c r="D109" s="92"/>
      <c r="E109" s="92"/>
      <c r="F109" s="92"/>
      <c r="G109" s="92"/>
      <c r="H109" s="92"/>
      <c r="I109" s="92"/>
      <c r="J109" s="92"/>
      <c r="K109" s="92"/>
      <c r="L109" s="92"/>
      <c r="M109" s="92"/>
      <c r="N109" s="92"/>
      <c r="O109" s="92"/>
      <c r="P109" s="92"/>
    </row>
    <row r="110" spans="1:16" ht="22.8" x14ac:dyDescent="0.3">
      <c r="A110" s="92"/>
      <c r="B110" s="92"/>
      <c r="C110" s="397" t="s">
        <v>444</v>
      </c>
      <c r="D110" s="398"/>
      <c r="E110" s="398"/>
      <c r="F110" s="398"/>
      <c r="G110" s="398"/>
      <c r="H110" s="398"/>
      <c r="I110" s="398"/>
      <c r="J110" s="398"/>
      <c r="K110" s="398"/>
      <c r="L110" s="398"/>
      <c r="M110" s="398"/>
      <c r="N110" s="92"/>
      <c r="O110" s="92"/>
      <c r="P110" s="92"/>
    </row>
    <row r="111" spans="1:16" x14ac:dyDescent="0.3">
      <c r="A111" s="92"/>
      <c r="B111" s="92"/>
      <c r="C111" s="92"/>
      <c r="D111" s="92"/>
      <c r="E111" s="92"/>
      <c r="F111" s="92"/>
      <c r="G111" s="92"/>
      <c r="H111" s="92"/>
      <c r="I111" s="92"/>
      <c r="J111" s="92"/>
      <c r="K111" s="92"/>
      <c r="L111" s="92"/>
      <c r="M111" s="92"/>
      <c r="N111" s="92"/>
      <c r="O111" s="92"/>
      <c r="P111" s="92"/>
    </row>
    <row r="112" spans="1:16" ht="15.6" x14ac:dyDescent="0.3">
      <c r="A112" s="395" t="s">
        <v>745</v>
      </c>
      <c r="B112" s="396"/>
      <c r="C112" s="396"/>
      <c r="D112" s="396"/>
      <c r="E112" s="396"/>
      <c r="F112" s="396"/>
      <c r="G112" s="396"/>
      <c r="H112" s="396"/>
      <c r="I112" s="396"/>
      <c r="J112" s="396"/>
      <c r="K112" s="396"/>
      <c r="L112" s="396"/>
      <c r="M112" s="396"/>
      <c r="N112" s="92"/>
      <c r="O112" s="92"/>
      <c r="P112" s="92"/>
    </row>
    <row r="113" spans="1:16" x14ac:dyDescent="0.3">
      <c r="A113" s="93" t="s">
        <v>392</v>
      </c>
      <c r="B113" s="93" t="s">
        <v>146</v>
      </c>
      <c r="C113" s="93" t="s">
        <v>147</v>
      </c>
      <c r="D113" s="93" t="s">
        <v>148</v>
      </c>
      <c r="E113" s="93" t="s">
        <v>149</v>
      </c>
      <c r="F113" s="93" t="s">
        <v>150</v>
      </c>
      <c r="G113" s="93" t="s">
        <v>151</v>
      </c>
      <c r="H113" s="93" t="s">
        <v>152</v>
      </c>
      <c r="I113" s="93" t="s">
        <v>153</v>
      </c>
      <c r="J113" s="93" t="s">
        <v>154</v>
      </c>
      <c r="K113" s="93" t="s">
        <v>155</v>
      </c>
      <c r="L113" s="93" t="s">
        <v>156</v>
      </c>
      <c r="M113" s="93" t="s">
        <v>157</v>
      </c>
      <c r="N113" s="93" t="s">
        <v>158</v>
      </c>
      <c r="O113" s="93" t="s">
        <v>159</v>
      </c>
      <c r="P113" s="93" t="s">
        <v>160</v>
      </c>
    </row>
    <row r="114" spans="1:16" ht="46.8" x14ac:dyDescent="0.3">
      <c r="A114" s="93" t="s">
        <v>161</v>
      </c>
      <c r="B114" s="74" t="s">
        <v>445</v>
      </c>
      <c r="C114" s="95">
        <v>1</v>
      </c>
      <c r="D114" s="95" t="s">
        <v>51</v>
      </c>
      <c r="E114" s="95" t="s">
        <v>51</v>
      </c>
      <c r="F114" s="95" t="s">
        <v>51</v>
      </c>
      <c r="G114" s="95" t="s">
        <v>51</v>
      </c>
      <c r="H114" s="95" t="s">
        <v>51</v>
      </c>
      <c r="I114" s="95" t="s">
        <v>51</v>
      </c>
      <c r="J114" s="95" t="s">
        <v>51</v>
      </c>
      <c r="K114" s="95" t="s">
        <v>51</v>
      </c>
      <c r="L114" s="95" t="s">
        <v>51</v>
      </c>
      <c r="M114" s="95" t="s">
        <v>51</v>
      </c>
      <c r="N114" s="95" t="s">
        <v>51</v>
      </c>
      <c r="O114" s="95">
        <v>2</v>
      </c>
      <c r="P114" s="95">
        <v>1</v>
      </c>
    </row>
    <row r="115" spans="1:16" ht="46.8" x14ac:dyDescent="0.3">
      <c r="A115" s="93" t="s">
        <v>163</v>
      </c>
      <c r="B115" s="74" t="s">
        <v>446</v>
      </c>
      <c r="C115" s="95">
        <v>1</v>
      </c>
      <c r="D115" s="100">
        <v>1</v>
      </c>
      <c r="E115" s="100" t="s">
        <v>51</v>
      </c>
      <c r="F115" s="100" t="s">
        <v>51</v>
      </c>
      <c r="G115" s="100">
        <v>2</v>
      </c>
      <c r="H115" s="100" t="s">
        <v>51</v>
      </c>
      <c r="I115" s="100" t="s">
        <v>51</v>
      </c>
      <c r="J115" s="100" t="s">
        <v>51</v>
      </c>
      <c r="K115" s="100" t="s">
        <v>51</v>
      </c>
      <c r="L115" s="100" t="s">
        <v>51</v>
      </c>
      <c r="M115" s="100" t="s">
        <v>51</v>
      </c>
      <c r="N115" s="100" t="s">
        <v>51</v>
      </c>
      <c r="O115" s="100">
        <v>2</v>
      </c>
      <c r="P115" s="100">
        <v>1</v>
      </c>
    </row>
    <row r="116" spans="1:16" ht="31.2" x14ac:dyDescent="0.3">
      <c r="A116" s="93" t="s">
        <v>165</v>
      </c>
      <c r="B116" s="74" t="s">
        <v>447</v>
      </c>
      <c r="C116" s="95" t="s">
        <v>51</v>
      </c>
      <c r="D116" s="100">
        <v>2</v>
      </c>
      <c r="E116" s="100">
        <v>2</v>
      </c>
      <c r="F116" s="100" t="s">
        <v>51</v>
      </c>
      <c r="G116" s="100" t="s">
        <v>51</v>
      </c>
      <c r="H116" s="100" t="s">
        <v>51</v>
      </c>
      <c r="I116" s="100" t="s">
        <v>51</v>
      </c>
      <c r="J116" s="100" t="s">
        <v>51</v>
      </c>
      <c r="K116" s="100" t="s">
        <v>51</v>
      </c>
      <c r="L116" s="100" t="s">
        <v>51</v>
      </c>
      <c r="M116" s="100" t="s">
        <v>51</v>
      </c>
      <c r="N116" s="100" t="s">
        <v>51</v>
      </c>
      <c r="O116" s="100">
        <v>1</v>
      </c>
      <c r="P116" s="100">
        <v>2</v>
      </c>
    </row>
    <row r="117" spans="1:16" ht="31.2" x14ac:dyDescent="0.3">
      <c r="A117" s="93" t="s">
        <v>167</v>
      </c>
      <c r="B117" s="74" t="s">
        <v>448</v>
      </c>
      <c r="C117" s="95">
        <v>1</v>
      </c>
      <c r="D117" s="100" t="s">
        <v>51</v>
      </c>
      <c r="E117" s="100" t="s">
        <v>51</v>
      </c>
      <c r="F117" s="100" t="s">
        <v>51</v>
      </c>
      <c r="G117" s="100" t="s">
        <v>51</v>
      </c>
      <c r="H117" s="100" t="s">
        <v>51</v>
      </c>
      <c r="I117" s="100" t="s">
        <v>51</v>
      </c>
      <c r="J117" s="100" t="s">
        <v>51</v>
      </c>
      <c r="K117" s="100" t="s">
        <v>51</v>
      </c>
      <c r="L117" s="100" t="s">
        <v>51</v>
      </c>
      <c r="M117" s="100" t="s">
        <v>51</v>
      </c>
      <c r="N117" s="100" t="s">
        <v>51</v>
      </c>
      <c r="O117" s="100">
        <v>2</v>
      </c>
      <c r="P117" s="100">
        <v>1</v>
      </c>
    </row>
    <row r="118" spans="1:16" ht="31.2" x14ac:dyDescent="0.3">
      <c r="A118" s="93" t="s">
        <v>169</v>
      </c>
      <c r="B118" s="74" t="s">
        <v>449</v>
      </c>
      <c r="C118" s="95">
        <v>2</v>
      </c>
      <c r="D118" s="100" t="s">
        <v>51</v>
      </c>
      <c r="E118" s="100">
        <v>3</v>
      </c>
      <c r="F118" s="100" t="s">
        <v>51</v>
      </c>
      <c r="G118" s="100">
        <v>2</v>
      </c>
      <c r="H118" s="100">
        <v>2</v>
      </c>
      <c r="I118" s="100" t="s">
        <v>51</v>
      </c>
      <c r="J118" s="100" t="s">
        <v>51</v>
      </c>
      <c r="K118" s="100" t="s">
        <v>51</v>
      </c>
      <c r="L118" s="100" t="s">
        <v>51</v>
      </c>
      <c r="M118" s="100" t="s">
        <v>51</v>
      </c>
      <c r="N118" s="100">
        <v>2</v>
      </c>
      <c r="O118" s="100">
        <v>1</v>
      </c>
      <c r="P118" s="100">
        <v>3</v>
      </c>
    </row>
    <row r="119" spans="1:16" ht="31.2" x14ac:dyDescent="0.3">
      <c r="A119" s="93" t="s">
        <v>171</v>
      </c>
      <c r="B119" s="74" t="s">
        <v>450</v>
      </c>
      <c r="C119" s="95" t="s">
        <v>51</v>
      </c>
      <c r="D119" s="100" t="s">
        <v>51</v>
      </c>
      <c r="E119" s="100" t="s">
        <v>51</v>
      </c>
      <c r="F119" s="100">
        <v>1</v>
      </c>
      <c r="G119" s="100" t="s">
        <v>51</v>
      </c>
      <c r="H119" s="100" t="s">
        <v>51</v>
      </c>
      <c r="I119" s="100" t="s">
        <v>51</v>
      </c>
      <c r="J119" s="100" t="s">
        <v>51</v>
      </c>
      <c r="K119" s="100" t="s">
        <v>51</v>
      </c>
      <c r="L119" s="100" t="s">
        <v>51</v>
      </c>
      <c r="M119" s="100" t="s">
        <v>51</v>
      </c>
      <c r="N119" s="100">
        <v>2</v>
      </c>
      <c r="O119" s="100">
        <v>2</v>
      </c>
      <c r="P119" s="100">
        <v>1</v>
      </c>
    </row>
    <row r="120" spans="1:16" x14ac:dyDescent="0.3">
      <c r="A120" s="92"/>
      <c r="B120" s="92"/>
      <c r="C120" s="117">
        <f>ROUND(AVERAGE(C114:C119),2)</f>
        <v>1.25</v>
      </c>
      <c r="D120" s="117">
        <f t="shared" ref="D120:P120" si="18">ROUND(AVERAGE(D114:D119),2)</f>
        <v>1.5</v>
      </c>
      <c r="E120" s="117">
        <f t="shared" si="18"/>
        <v>2.5</v>
      </c>
      <c r="F120" s="117">
        <f t="shared" si="18"/>
        <v>1</v>
      </c>
      <c r="G120" s="117">
        <f t="shared" si="18"/>
        <v>2</v>
      </c>
      <c r="H120" s="117">
        <f t="shared" si="18"/>
        <v>2</v>
      </c>
      <c r="I120" s="117" t="e">
        <f t="shared" si="18"/>
        <v>#DIV/0!</v>
      </c>
      <c r="J120" s="117" t="e">
        <f t="shared" si="18"/>
        <v>#DIV/0!</v>
      </c>
      <c r="K120" s="117" t="e">
        <f t="shared" si="18"/>
        <v>#DIV/0!</v>
      </c>
      <c r="L120" s="117" t="e">
        <f t="shared" si="18"/>
        <v>#DIV/0!</v>
      </c>
      <c r="M120" s="117" t="e">
        <f t="shared" si="18"/>
        <v>#DIV/0!</v>
      </c>
      <c r="N120" s="117">
        <f t="shared" si="18"/>
        <v>2</v>
      </c>
      <c r="O120" s="117">
        <f t="shared" si="18"/>
        <v>1.67</v>
      </c>
      <c r="P120" s="117">
        <f t="shared" si="18"/>
        <v>1.5</v>
      </c>
    </row>
    <row r="121" spans="1:16" x14ac:dyDescent="0.3">
      <c r="A121" s="92"/>
      <c r="B121" s="92"/>
      <c r="C121" s="117">
        <f>IFERROR(C120,"-")</f>
        <v>1.25</v>
      </c>
      <c r="D121" s="117">
        <f t="shared" ref="D121:P121" si="19">IFERROR(D120,"-")</f>
        <v>1.5</v>
      </c>
      <c r="E121" s="117">
        <f t="shared" si="19"/>
        <v>2.5</v>
      </c>
      <c r="F121" s="117">
        <f t="shared" si="19"/>
        <v>1</v>
      </c>
      <c r="G121" s="117">
        <f t="shared" si="19"/>
        <v>2</v>
      </c>
      <c r="H121" s="117">
        <f t="shared" si="19"/>
        <v>2</v>
      </c>
      <c r="I121" s="117" t="str">
        <f t="shared" si="19"/>
        <v>-</v>
      </c>
      <c r="J121" s="117" t="str">
        <f t="shared" si="19"/>
        <v>-</v>
      </c>
      <c r="K121" s="117" t="str">
        <f t="shared" si="19"/>
        <v>-</v>
      </c>
      <c r="L121" s="117" t="str">
        <f t="shared" si="19"/>
        <v>-</v>
      </c>
      <c r="M121" s="117" t="str">
        <f t="shared" si="19"/>
        <v>-</v>
      </c>
      <c r="N121" s="117">
        <f t="shared" si="19"/>
        <v>2</v>
      </c>
      <c r="O121" s="117">
        <f t="shared" si="19"/>
        <v>1.67</v>
      </c>
      <c r="P121" s="117">
        <f t="shared" si="19"/>
        <v>1.5</v>
      </c>
    </row>
    <row r="122" spans="1:16" x14ac:dyDescent="0.3">
      <c r="A122" s="92"/>
      <c r="B122" s="92"/>
      <c r="C122" s="92"/>
      <c r="D122" s="92"/>
      <c r="E122" s="92"/>
      <c r="F122" s="92"/>
      <c r="G122" s="92"/>
      <c r="H122" s="92"/>
      <c r="I122" s="92"/>
      <c r="J122" s="92"/>
      <c r="K122" s="92"/>
      <c r="L122" s="92"/>
      <c r="M122" s="92"/>
      <c r="N122" s="92"/>
      <c r="O122" s="92"/>
      <c r="P122" s="92"/>
    </row>
    <row r="123" spans="1:16" ht="15.6" x14ac:dyDescent="0.3">
      <c r="A123" s="395" t="s">
        <v>746</v>
      </c>
      <c r="B123" s="396"/>
      <c r="C123" s="396"/>
      <c r="D123" s="396"/>
      <c r="E123" s="396"/>
      <c r="F123" s="396"/>
      <c r="G123" s="396"/>
      <c r="H123" s="396"/>
      <c r="I123" s="396"/>
      <c r="J123" s="396"/>
      <c r="K123" s="396"/>
      <c r="L123" s="396"/>
      <c r="M123" s="396"/>
      <c r="N123" s="92"/>
      <c r="O123" s="92"/>
      <c r="P123" s="92"/>
    </row>
    <row r="124" spans="1:16" x14ac:dyDescent="0.3">
      <c r="A124" s="93" t="s">
        <v>392</v>
      </c>
      <c r="B124" s="93" t="s">
        <v>146</v>
      </c>
      <c r="C124" s="93" t="s">
        <v>147</v>
      </c>
      <c r="D124" s="93" t="s">
        <v>148</v>
      </c>
      <c r="E124" s="93" t="s">
        <v>149</v>
      </c>
      <c r="F124" s="93" t="s">
        <v>150</v>
      </c>
      <c r="G124" s="93" t="s">
        <v>151</v>
      </c>
      <c r="H124" s="93" t="s">
        <v>152</v>
      </c>
      <c r="I124" s="93" t="s">
        <v>153</v>
      </c>
      <c r="J124" s="93" t="s">
        <v>154</v>
      </c>
      <c r="K124" s="93" t="s">
        <v>155</v>
      </c>
      <c r="L124" s="93" t="s">
        <v>156</v>
      </c>
      <c r="M124" s="93" t="s">
        <v>157</v>
      </c>
      <c r="N124" s="93" t="s">
        <v>158</v>
      </c>
      <c r="O124" s="93" t="s">
        <v>159</v>
      </c>
      <c r="P124" s="93" t="s">
        <v>160</v>
      </c>
    </row>
    <row r="125" spans="1:16" ht="78" x14ac:dyDescent="0.3">
      <c r="A125" s="93" t="s">
        <v>161</v>
      </c>
      <c r="B125" s="102" t="s">
        <v>451</v>
      </c>
      <c r="C125" s="95">
        <v>3</v>
      </c>
      <c r="D125" s="95">
        <v>3</v>
      </c>
      <c r="E125" s="95">
        <v>1</v>
      </c>
      <c r="F125" s="95" t="s">
        <v>51</v>
      </c>
      <c r="G125" s="95" t="s">
        <v>51</v>
      </c>
      <c r="H125" s="95">
        <v>1</v>
      </c>
      <c r="I125" s="95" t="s">
        <v>51</v>
      </c>
      <c r="J125" s="95" t="s">
        <v>51</v>
      </c>
      <c r="K125" s="95" t="s">
        <v>51</v>
      </c>
      <c r="L125" s="95" t="s">
        <v>51</v>
      </c>
      <c r="M125" s="95" t="s">
        <v>51</v>
      </c>
      <c r="N125" s="95">
        <v>1</v>
      </c>
      <c r="O125" s="95">
        <v>3</v>
      </c>
      <c r="P125" s="95" t="s">
        <v>51</v>
      </c>
    </row>
    <row r="126" spans="1:16" ht="62.4" x14ac:dyDescent="0.3">
      <c r="A126" s="93" t="s">
        <v>163</v>
      </c>
      <c r="B126" s="102" t="s">
        <v>452</v>
      </c>
      <c r="C126" s="95">
        <v>3</v>
      </c>
      <c r="D126" s="95">
        <v>3</v>
      </c>
      <c r="E126" s="95">
        <v>1</v>
      </c>
      <c r="F126" s="95" t="s">
        <v>51</v>
      </c>
      <c r="G126" s="95" t="s">
        <v>51</v>
      </c>
      <c r="H126" s="95">
        <v>1</v>
      </c>
      <c r="I126" s="95" t="s">
        <v>51</v>
      </c>
      <c r="J126" s="95" t="s">
        <v>51</v>
      </c>
      <c r="K126" s="95" t="s">
        <v>51</v>
      </c>
      <c r="L126" s="95" t="s">
        <v>51</v>
      </c>
      <c r="M126" s="95" t="s">
        <v>51</v>
      </c>
      <c r="N126" s="95">
        <v>1</v>
      </c>
      <c r="O126" s="95">
        <v>3</v>
      </c>
      <c r="P126" s="95">
        <v>2</v>
      </c>
    </row>
    <row r="127" spans="1:16" ht="62.4" x14ac:dyDescent="0.3">
      <c r="A127" s="93" t="s">
        <v>165</v>
      </c>
      <c r="B127" s="102" t="s">
        <v>453</v>
      </c>
      <c r="C127" s="95">
        <v>3</v>
      </c>
      <c r="D127" s="95">
        <v>3</v>
      </c>
      <c r="E127" s="95">
        <v>2</v>
      </c>
      <c r="F127" s="95" t="s">
        <v>51</v>
      </c>
      <c r="G127" s="95" t="s">
        <v>51</v>
      </c>
      <c r="H127" s="95">
        <v>1</v>
      </c>
      <c r="I127" s="95" t="s">
        <v>51</v>
      </c>
      <c r="J127" s="95" t="s">
        <v>51</v>
      </c>
      <c r="K127" s="95" t="s">
        <v>51</v>
      </c>
      <c r="L127" s="95" t="s">
        <v>51</v>
      </c>
      <c r="M127" s="95" t="s">
        <v>51</v>
      </c>
      <c r="N127" s="95">
        <v>1</v>
      </c>
      <c r="O127" s="95">
        <v>2</v>
      </c>
      <c r="P127" s="95">
        <v>3</v>
      </c>
    </row>
    <row r="128" spans="1:16" ht="46.8" x14ac:dyDescent="0.3">
      <c r="A128" s="93" t="s">
        <v>167</v>
      </c>
      <c r="B128" s="102" t="s">
        <v>454</v>
      </c>
      <c r="C128" s="95">
        <v>2</v>
      </c>
      <c r="D128" s="95">
        <v>2</v>
      </c>
      <c r="E128" s="95">
        <v>3</v>
      </c>
      <c r="F128" s="95" t="s">
        <v>51</v>
      </c>
      <c r="G128" s="95" t="s">
        <v>51</v>
      </c>
      <c r="H128" s="95">
        <v>3</v>
      </c>
      <c r="I128" s="95" t="s">
        <v>51</v>
      </c>
      <c r="J128" s="95" t="s">
        <v>51</v>
      </c>
      <c r="K128" s="95" t="s">
        <v>51</v>
      </c>
      <c r="L128" s="95" t="s">
        <v>51</v>
      </c>
      <c r="M128" s="95" t="s">
        <v>51</v>
      </c>
      <c r="N128" s="95">
        <v>3</v>
      </c>
      <c r="O128" s="95">
        <v>1</v>
      </c>
      <c r="P128" s="95">
        <v>3</v>
      </c>
    </row>
    <row r="129" spans="1:16" ht="62.4" x14ac:dyDescent="0.3">
      <c r="A129" s="93" t="s">
        <v>169</v>
      </c>
      <c r="B129" s="102" t="s">
        <v>455</v>
      </c>
      <c r="C129" s="95">
        <v>2</v>
      </c>
      <c r="D129" s="95">
        <v>2</v>
      </c>
      <c r="E129" s="95">
        <v>3</v>
      </c>
      <c r="F129" s="95" t="s">
        <v>51</v>
      </c>
      <c r="G129" s="95" t="s">
        <v>51</v>
      </c>
      <c r="H129" s="95">
        <v>3</v>
      </c>
      <c r="I129" s="95" t="s">
        <v>51</v>
      </c>
      <c r="J129" s="95" t="s">
        <v>51</v>
      </c>
      <c r="K129" s="95" t="s">
        <v>51</v>
      </c>
      <c r="L129" s="95" t="s">
        <v>51</v>
      </c>
      <c r="M129" s="95" t="s">
        <v>51</v>
      </c>
      <c r="N129" s="95">
        <v>3</v>
      </c>
      <c r="O129" s="95">
        <v>3</v>
      </c>
      <c r="P129" s="95">
        <v>3</v>
      </c>
    </row>
    <row r="130" spans="1:16" ht="31.2" x14ac:dyDescent="0.3">
      <c r="A130" s="93" t="s">
        <v>171</v>
      </c>
      <c r="B130" s="102" t="s">
        <v>456</v>
      </c>
      <c r="C130" s="95">
        <v>1</v>
      </c>
      <c r="D130" s="95" t="s">
        <v>51</v>
      </c>
      <c r="E130" s="95" t="s">
        <v>51</v>
      </c>
      <c r="F130" s="95" t="s">
        <v>51</v>
      </c>
      <c r="G130" s="95" t="s">
        <v>51</v>
      </c>
      <c r="H130" s="95">
        <v>3</v>
      </c>
      <c r="I130" s="95" t="s">
        <v>51</v>
      </c>
      <c r="J130" s="95" t="s">
        <v>51</v>
      </c>
      <c r="K130" s="95" t="s">
        <v>51</v>
      </c>
      <c r="L130" s="95" t="s">
        <v>51</v>
      </c>
      <c r="M130" s="95" t="s">
        <v>51</v>
      </c>
      <c r="N130" s="95">
        <v>2</v>
      </c>
      <c r="O130" s="95">
        <v>3</v>
      </c>
      <c r="P130" s="95">
        <v>1</v>
      </c>
    </row>
    <row r="131" spans="1:16" x14ac:dyDescent="0.3">
      <c r="A131" s="92"/>
      <c r="B131" s="92"/>
      <c r="C131" s="117">
        <f>ROUND(AVERAGE(C125:C130),2)</f>
        <v>2.33</v>
      </c>
      <c r="D131" s="117">
        <f t="shared" ref="D131:P131" si="20">ROUND(AVERAGE(D125:D130),2)</f>
        <v>2.6</v>
      </c>
      <c r="E131" s="117">
        <f t="shared" si="20"/>
        <v>2</v>
      </c>
      <c r="F131" s="117" t="e">
        <f t="shared" si="20"/>
        <v>#DIV/0!</v>
      </c>
      <c r="G131" s="117" t="e">
        <f t="shared" si="20"/>
        <v>#DIV/0!</v>
      </c>
      <c r="H131" s="117">
        <f t="shared" si="20"/>
        <v>2</v>
      </c>
      <c r="I131" s="117" t="e">
        <f t="shared" si="20"/>
        <v>#DIV/0!</v>
      </c>
      <c r="J131" s="117" t="e">
        <f t="shared" si="20"/>
        <v>#DIV/0!</v>
      </c>
      <c r="K131" s="117" t="e">
        <f t="shared" si="20"/>
        <v>#DIV/0!</v>
      </c>
      <c r="L131" s="117" t="e">
        <f t="shared" si="20"/>
        <v>#DIV/0!</v>
      </c>
      <c r="M131" s="117" t="e">
        <f t="shared" si="20"/>
        <v>#DIV/0!</v>
      </c>
      <c r="N131" s="117">
        <f t="shared" si="20"/>
        <v>1.83</v>
      </c>
      <c r="O131" s="117">
        <f t="shared" si="20"/>
        <v>2.5</v>
      </c>
      <c r="P131" s="117">
        <f t="shared" si="20"/>
        <v>2.4</v>
      </c>
    </row>
    <row r="132" spans="1:16" x14ac:dyDescent="0.3">
      <c r="A132" s="92"/>
      <c r="B132" s="92"/>
      <c r="C132" s="117">
        <f>IFERROR(C131,"-")</f>
        <v>2.33</v>
      </c>
      <c r="D132" s="117">
        <f t="shared" ref="D132:P132" si="21">IFERROR(D131,"-")</f>
        <v>2.6</v>
      </c>
      <c r="E132" s="117">
        <f t="shared" si="21"/>
        <v>2</v>
      </c>
      <c r="F132" s="117" t="str">
        <f t="shared" si="21"/>
        <v>-</v>
      </c>
      <c r="G132" s="117" t="str">
        <f t="shared" si="21"/>
        <v>-</v>
      </c>
      <c r="H132" s="117">
        <f t="shared" si="21"/>
        <v>2</v>
      </c>
      <c r="I132" s="117" t="str">
        <f t="shared" si="21"/>
        <v>-</v>
      </c>
      <c r="J132" s="117" t="str">
        <f t="shared" si="21"/>
        <v>-</v>
      </c>
      <c r="K132" s="117" t="str">
        <f t="shared" si="21"/>
        <v>-</v>
      </c>
      <c r="L132" s="117" t="str">
        <f t="shared" si="21"/>
        <v>-</v>
      </c>
      <c r="M132" s="117" t="str">
        <f t="shared" si="21"/>
        <v>-</v>
      </c>
      <c r="N132" s="117">
        <f t="shared" si="21"/>
        <v>1.83</v>
      </c>
      <c r="O132" s="117">
        <f t="shared" si="21"/>
        <v>2.5</v>
      </c>
      <c r="P132" s="117">
        <f t="shared" si="21"/>
        <v>2.4</v>
      </c>
    </row>
    <row r="133" spans="1:16" x14ac:dyDescent="0.3">
      <c r="A133" s="92"/>
      <c r="B133" s="92"/>
      <c r="C133" s="92"/>
      <c r="D133" s="92"/>
      <c r="E133" s="92"/>
      <c r="F133" s="92"/>
      <c r="G133" s="92"/>
      <c r="H133" s="92"/>
      <c r="I133" s="92"/>
      <c r="J133" s="92"/>
      <c r="K133" s="92"/>
      <c r="L133" s="92"/>
      <c r="M133" s="92"/>
      <c r="N133" s="92"/>
      <c r="O133" s="92"/>
      <c r="P133" s="92"/>
    </row>
    <row r="134" spans="1:16" ht="15.6" x14ac:dyDescent="0.3">
      <c r="A134" s="395" t="s">
        <v>747</v>
      </c>
      <c r="B134" s="396"/>
      <c r="C134" s="396"/>
      <c r="D134" s="396"/>
      <c r="E134" s="396"/>
      <c r="F134" s="396"/>
      <c r="G134" s="396"/>
      <c r="H134" s="396"/>
      <c r="I134" s="396"/>
      <c r="J134" s="396"/>
      <c r="K134" s="396"/>
      <c r="L134" s="396"/>
      <c r="M134" s="396"/>
      <c r="N134" s="92"/>
      <c r="O134" s="92"/>
      <c r="P134" s="92"/>
    </row>
    <row r="135" spans="1:16" x14ac:dyDescent="0.3">
      <c r="A135" s="93" t="s">
        <v>392</v>
      </c>
      <c r="B135" s="93" t="s">
        <v>146</v>
      </c>
      <c r="C135" s="93" t="s">
        <v>147</v>
      </c>
      <c r="D135" s="93" t="s">
        <v>148</v>
      </c>
      <c r="E135" s="93" t="s">
        <v>149</v>
      </c>
      <c r="F135" s="93" t="s">
        <v>150</v>
      </c>
      <c r="G135" s="93" t="s">
        <v>151</v>
      </c>
      <c r="H135" s="93" t="s">
        <v>152</v>
      </c>
      <c r="I135" s="93" t="s">
        <v>153</v>
      </c>
      <c r="J135" s="93" t="s">
        <v>154</v>
      </c>
      <c r="K135" s="93" t="s">
        <v>155</v>
      </c>
      <c r="L135" s="93" t="s">
        <v>156</v>
      </c>
      <c r="M135" s="93" t="s">
        <v>157</v>
      </c>
      <c r="N135" s="93" t="s">
        <v>158</v>
      </c>
      <c r="O135" s="93" t="s">
        <v>159</v>
      </c>
      <c r="P135" s="93" t="s">
        <v>160</v>
      </c>
    </row>
    <row r="136" spans="1:16" ht="31.2" x14ac:dyDescent="0.3">
      <c r="A136" s="93" t="s">
        <v>161</v>
      </c>
      <c r="B136" s="74" t="s">
        <v>457</v>
      </c>
      <c r="C136" s="95">
        <v>2</v>
      </c>
      <c r="D136" s="95">
        <v>1</v>
      </c>
      <c r="E136" s="95">
        <v>1</v>
      </c>
      <c r="F136" s="95">
        <v>1</v>
      </c>
      <c r="G136" s="95" t="s">
        <v>51</v>
      </c>
      <c r="H136" s="95">
        <v>2</v>
      </c>
      <c r="I136" s="95" t="s">
        <v>51</v>
      </c>
      <c r="J136" s="95" t="s">
        <v>51</v>
      </c>
      <c r="K136" s="95" t="s">
        <v>51</v>
      </c>
      <c r="L136" s="95" t="s">
        <v>51</v>
      </c>
      <c r="M136" s="95" t="s">
        <v>51</v>
      </c>
      <c r="N136" s="95">
        <v>1</v>
      </c>
      <c r="O136" s="95">
        <v>2</v>
      </c>
      <c r="P136" s="95">
        <v>2</v>
      </c>
    </row>
    <row r="137" spans="1:16" ht="46.8" x14ac:dyDescent="0.3">
      <c r="A137" s="93" t="s">
        <v>163</v>
      </c>
      <c r="B137" s="74" t="s">
        <v>458</v>
      </c>
      <c r="C137" s="95">
        <v>2</v>
      </c>
      <c r="D137" s="95">
        <v>3</v>
      </c>
      <c r="E137" s="95">
        <v>2</v>
      </c>
      <c r="F137" s="95">
        <v>2</v>
      </c>
      <c r="G137" s="95" t="s">
        <v>51</v>
      </c>
      <c r="H137" s="95">
        <v>2</v>
      </c>
      <c r="I137" s="95" t="s">
        <v>51</v>
      </c>
      <c r="J137" s="95" t="s">
        <v>51</v>
      </c>
      <c r="K137" s="95" t="s">
        <v>51</v>
      </c>
      <c r="L137" s="95" t="s">
        <v>51</v>
      </c>
      <c r="M137" s="95" t="s">
        <v>51</v>
      </c>
      <c r="N137" s="95">
        <v>1</v>
      </c>
      <c r="O137" s="95">
        <v>2</v>
      </c>
      <c r="P137" s="95">
        <v>2</v>
      </c>
    </row>
    <row r="138" spans="1:16" ht="46.8" x14ac:dyDescent="0.3">
      <c r="A138" s="93" t="s">
        <v>165</v>
      </c>
      <c r="B138" s="74" t="s">
        <v>459</v>
      </c>
      <c r="C138" s="95">
        <v>2</v>
      </c>
      <c r="D138" s="95">
        <v>3</v>
      </c>
      <c r="E138" s="95">
        <v>2</v>
      </c>
      <c r="F138" s="95">
        <v>2</v>
      </c>
      <c r="G138" s="95" t="s">
        <v>51</v>
      </c>
      <c r="H138" s="95">
        <v>2</v>
      </c>
      <c r="I138" s="95" t="s">
        <v>51</v>
      </c>
      <c r="J138" s="95" t="s">
        <v>51</v>
      </c>
      <c r="K138" s="95" t="s">
        <v>51</v>
      </c>
      <c r="L138" s="95" t="s">
        <v>51</v>
      </c>
      <c r="M138" s="95" t="s">
        <v>51</v>
      </c>
      <c r="N138" s="95">
        <v>1</v>
      </c>
      <c r="O138" s="95">
        <v>2</v>
      </c>
      <c r="P138" s="95">
        <v>3</v>
      </c>
    </row>
    <row r="139" spans="1:16" ht="31.2" x14ac:dyDescent="0.3">
      <c r="A139" s="93" t="s">
        <v>167</v>
      </c>
      <c r="B139" s="74" t="s">
        <v>460</v>
      </c>
      <c r="C139" s="95">
        <v>2</v>
      </c>
      <c r="D139" s="95">
        <v>3</v>
      </c>
      <c r="E139" s="95">
        <v>3</v>
      </c>
      <c r="F139" s="95">
        <v>2</v>
      </c>
      <c r="G139" s="95" t="s">
        <v>51</v>
      </c>
      <c r="H139" s="95">
        <v>2</v>
      </c>
      <c r="I139" s="95" t="s">
        <v>51</v>
      </c>
      <c r="J139" s="95" t="s">
        <v>51</v>
      </c>
      <c r="K139" s="95" t="s">
        <v>51</v>
      </c>
      <c r="L139" s="95" t="s">
        <v>51</v>
      </c>
      <c r="M139" s="95" t="s">
        <v>51</v>
      </c>
      <c r="N139" s="95">
        <v>2</v>
      </c>
      <c r="O139" s="95">
        <v>2</v>
      </c>
      <c r="P139" s="95">
        <v>3</v>
      </c>
    </row>
    <row r="140" spans="1:16" ht="46.8" x14ac:dyDescent="0.3">
      <c r="A140" s="93" t="s">
        <v>169</v>
      </c>
      <c r="B140" s="74" t="s">
        <v>461</v>
      </c>
      <c r="C140" s="95">
        <v>2</v>
      </c>
      <c r="D140" s="95">
        <v>2</v>
      </c>
      <c r="E140" s="95">
        <v>3</v>
      </c>
      <c r="F140" s="95">
        <v>2</v>
      </c>
      <c r="G140" s="95" t="s">
        <v>51</v>
      </c>
      <c r="H140" s="95">
        <v>2</v>
      </c>
      <c r="I140" s="95" t="s">
        <v>51</v>
      </c>
      <c r="J140" s="95" t="s">
        <v>51</v>
      </c>
      <c r="K140" s="95" t="s">
        <v>51</v>
      </c>
      <c r="L140" s="95" t="s">
        <v>51</v>
      </c>
      <c r="M140" s="95" t="s">
        <v>51</v>
      </c>
      <c r="N140" s="95">
        <v>2</v>
      </c>
      <c r="O140" s="95">
        <v>2</v>
      </c>
      <c r="P140" s="95">
        <v>3</v>
      </c>
    </row>
    <row r="141" spans="1:16" ht="31.2" x14ac:dyDescent="0.3">
      <c r="A141" s="93" t="s">
        <v>171</v>
      </c>
      <c r="B141" s="74" t="s">
        <v>462</v>
      </c>
      <c r="C141" s="95">
        <v>2</v>
      </c>
      <c r="D141" s="95">
        <v>2</v>
      </c>
      <c r="E141" s="95">
        <v>3</v>
      </c>
      <c r="F141" s="95">
        <v>3</v>
      </c>
      <c r="G141" s="95" t="s">
        <v>51</v>
      </c>
      <c r="H141" s="95">
        <v>2</v>
      </c>
      <c r="I141" s="95" t="s">
        <v>51</v>
      </c>
      <c r="J141" s="95" t="s">
        <v>51</v>
      </c>
      <c r="K141" s="95" t="s">
        <v>51</v>
      </c>
      <c r="L141" s="95" t="s">
        <v>51</v>
      </c>
      <c r="M141" s="95" t="s">
        <v>51</v>
      </c>
      <c r="N141" s="95">
        <v>3</v>
      </c>
      <c r="O141" s="95">
        <v>2</v>
      </c>
      <c r="P141" s="95">
        <v>3</v>
      </c>
    </row>
    <row r="142" spans="1:16" x14ac:dyDescent="0.3">
      <c r="A142" s="92"/>
      <c r="B142" s="92"/>
      <c r="C142" s="117">
        <f>ROUND(AVERAGE(C136:C141),2)</f>
        <v>2</v>
      </c>
      <c r="D142" s="117">
        <f t="shared" ref="D142:P142" si="22">ROUND(AVERAGE(D136:D141),2)</f>
        <v>2.33</v>
      </c>
      <c r="E142" s="117">
        <f t="shared" si="22"/>
        <v>2.33</v>
      </c>
      <c r="F142" s="117">
        <f t="shared" si="22"/>
        <v>2</v>
      </c>
      <c r="G142" s="117" t="e">
        <f t="shared" si="22"/>
        <v>#DIV/0!</v>
      </c>
      <c r="H142" s="117">
        <f t="shared" si="22"/>
        <v>2</v>
      </c>
      <c r="I142" s="117" t="e">
        <f t="shared" si="22"/>
        <v>#DIV/0!</v>
      </c>
      <c r="J142" s="117" t="e">
        <f t="shared" si="22"/>
        <v>#DIV/0!</v>
      </c>
      <c r="K142" s="117" t="e">
        <f t="shared" si="22"/>
        <v>#DIV/0!</v>
      </c>
      <c r="L142" s="117" t="e">
        <f t="shared" si="22"/>
        <v>#DIV/0!</v>
      </c>
      <c r="M142" s="117" t="e">
        <f t="shared" si="22"/>
        <v>#DIV/0!</v>
      </c>
      <c r="N142" s="117">
        <f t="shared" si="22"/>
        <v>1.67</v>
      </c>
      <c r="O142" s="117">
        <f t="shared" si="22"/>
        <v>2</v>
      </c>
      <c r="P142" s="117">
        <f t="shared" si="22"/>
        <v>2.67</v>
      </c>
    </row>
    <row r="143" spans="1:16" x14ac:dyDescent="0.3">
      <c r="A143" s="92"/>
      <c r="B143" s="92"/>
      <c r="C143" s="117">
        <f>IFERROR(C142,"-")</f>
        <v>2</v>
      </c>
      <c r="D143" s="117">
        <f t="shared" ref="D143:P143" si="23">IFERROR(D142,"-")</f>
        <v>2.33</v>
      </c>
      <c r="E143" s="117">
        <f t="shared" si="23"/>
        <v>2.33</v>
      </c>
      <c r="F143" s="117">
        <f t="shared" si="23"/>
        <v>2</v>
      </c>
      <c r="G143" s="117" t="str">
        <f t="shared" si="23"/>
        <v>-</v>
      </c>
      <c r="H143" s="117">
        <f t="shared" si="23"/>
        <v>2</v>
      </c>
      <c r="I143" s="117" t="str">
        <f t="shared" si="23"/>
        <v>-</v>
      </c>
      <c r="J143" s="117" t="str">
        <f t="shared" si="23"/>
        <v>-</v>
      </c>
      <c r="K143" s="117" t="str">
        <f t="shared" si="23"/>
        <v>-</v>
      </c>
      <c r="L143" s="117" t="str">
        <f t="shared" si="23"/>
        <v>-</v>
      </c>
      <c r="M143" s="117" t="str">
        <f t="shared" si="23"/>
        <v>-</v>
      </c>
      <c r="N143" s="117">
        <f t="shared" si="23"/>
        <v>1.67</v>
      </c>
      <c r="O143" s="117">
        <f t="shared" si="23"/>
        <v>2</v>
      </c>
      <c r="P143" s="117">
        <f t="shared" si="23"/>
        <v>2.67</v>
      </c>
    </row>
    <row r="144" spans="1:16" x14ac:dyDescent="0.3">
      <c r="A144" s="92"/>
      <c r="B144" s="92"/>
      <c r="C144" s="92"/>
      <c r="D144" s="92"/>
      <c r="E144" s="92"/>
      <c r="F144" s="92"/>
      <c r="G144" s="92"/>
      <c r="H144" s="92"/>
      <c r="I144" s="92"/>
      <c r="J144" s="92"/>
      <c r="K144" s="92"/>
      <c r="L144" s="92"/>
      <c r="M144" s="92"/>
      <c r="N144" s="92"/>
      <c r="O144" s="92"/>
      <c r="P144" s="92"/>
    </row>
    <row r="145" spans="1:16" ht="15.6" x14ac:dyDescent="0.3">
      <c r="A145" s="395" t="s">
        <v>748</v>
      </c>
      <c r="B145" s="396"/>
      <c r="C145" s="396"/>
      <c r="D145" s="396"/>
      <c r="E145" s="396"/>
      <c r="F145" s="396"/>
      <c r="G145" s="396"/>
      <c r="H145" s="396"/>
      <c r="I145" s="396"/>
      <c r="J145" s="396"/>
      <c r="K145" s="396"/>
      <c r="L145" s="396"/>
      <c r="M145" s="396"/>
      <c r="N145" s="92"/>
      <c r="O145" s="92"/>
      <c r="P145" s="92"/>
    </row>
    <row r="146" spans="1:16" x14ac:dyDescent="0.3">
      <c r="A146" s="93" t="s">
        <v>392</v>
      </c>
      <c r="B146" s="93" t="s">
        <v>146</v>
      </c>
      <c r="C146" s="93" t="s">
        <v>147</v>
      </c>
      <c r="D146" s="93" t="s">
        <v>148</v>
      </c>
      <c r="E146" s="93" t="s">
        <v>149</v>
      </c>
      <c r="F146" s="93" t="s">
        <v>150</v>
      </c>
      <c r="G146" s="93" t="s">
        <v>151</v>
      </c>
      <c r="H146" s="93" t="s">
        <v>152</v>
      </c>
      <c r="I146" s="93" t="s">
        <v>153</v>
      </c>
      <c r="J146" s="93" t="s">
        <v>154</v>
      </c>
      <c r="K146" s="93" t="s">
        <v>155</v>
      </c>
      <c r="L146" s="93" t="s">
        <v>156</v>
      </c>
      <c r="M146" s="93" t="s">
        <v>157</v>
      </c>
      <c r="N146" s="93" t="s">
        <v>158</v>
      </c>
      <c r="O146" s="93" t="s">
        <v>159</v>
      </c>
      <c r="P146" s="93" t="s">
        <v>160</v>
      </c>
    </row>
    <row r="147" spans="1:16" ht="31.2" x14ac:dyDescent="0.3">
      <c r="A147" s="93" t="s">
        <v>161</v>
      </c>
      <c r="B147" s="74" t="s">
        <v>463</v>
      </c>
      <c r="C147" s="95">
        <v>2</v>
      </c>
      <c r="D147" s="95">
        <v>2</v>
      </c>
      <c r="E147" s="95">
        <v>1</v>
      </c>
      <c r="F147" s="95" t="s">
        <v>51</v>
      </c>
      <c r="G147" s="95" t="s">
        <v>51</v>
      </c>
      <c r="H147" s="95">
        <v>1</v>
      </c>
      <c r="I147" s="95" t="s">
        <v>51</v>
      </c>
      <c r="J147" s="95" t="s">
        <v>51</v>
      </c>
      <c r="K147" s="95" t="s">
        <v>51</v>
      </c>
      <c r="L147" s="95" t="s">
        <v>51</v>
      </c>
      <c r="M147" s="95" t="s">
        <v>51</v>
      </c>
      <c r="N147" s="95">
        <v>1</v>
      </c>
      <c r="O147" s="95">
        <v>1</v>
      </c>
      <c r="P147" s="95">
        <v>2</v>
      </c>
    </row>
    <row r="148" spans="1:16" ht="31.2" x14ac:dyDescent="0.3">
      <c r="A148" s="93" t="s">
        <v>163</v>
      </c>
      <c r="B148" s="74" t="s">
        <v>464</v>
      </c>
      <c r="C148" s="95">
        <v>2</v>
      </c>
      <c r="D148" s="100">
        <v>2</v>
      </c>
      <c r="E148" s="95" t="s">
        <v>51</v>
      </c>
      <c r="F148" s="95" t="s">
        <v>51</v>
      </c>
      <c r="G148" s="100">
        <v>2</v>
      </c>
      <c r="H148" s="95" t="s">
        <v>51</v>
      </c>
      <c r="I148" s="95" t="s">
        <v>51</v>
      </c>
      <c r="J148" s="95" t="s">
        <v>51</v>
      </c>
      <c r="K148" s="95" t="s">
        <v>51</v>
      </c>
      <c r="L148" s="95" t="s">
        <v>51</v>
      </c>
      <c r="M148" s="95" t="s">
        <v>51</v>
      </c>
      <c r="N148" s="95">
        <v>2</v>
      </c>
      <c r="O148" s="95">
        <v>1</v>
      </c>
      <c r="P148" s="100">
        <v>2</v>
      </c>
    </row>
    <row r="149" spans="1:16" ht="31.2" x14ac:dyDescent="0.3">
      <c r="A149" s="93" t="s">
        <v>165</v>
      </c>
      <c r="B149" s="74" t="s">
        <v>465</v>
      </c>
      <c r="C149" s="95">
        <v>1</v>
      </c>
      <c r="D149" s="100">
        <v>1</v>
      </c>
      <c r="E149" s="95" t="s">
        <v>51</v>
      </c>
      <c r="F149" s="100">
        <v>2</v>
      </c>
      <c r="G149" s="95" t="s">
        <v>51</v>
      </c>
      <c r="H149" s="95" t="s">
        <v>51</v>
      </c>
      <c r="I149" s="95" t="s">
        <v>51</v>
      </c>
      <c r="J149" s="95" t="s">
        <v>51</v>
      </c>
      <c r="K149" s="95" t="s">
        <v>51</v>
      </c>
      <c r="L149" s="95" t="s">
        <v>51</v>
      </c>
      <c r="M149" s="95" t="s">
        <v>51</v>
      </c>
      <c r="N149" s="95">
        <v>1</v>
      </c>
      <c r="O149" s="95">
        <v>1</v>
      </c>
      <c r="P149" s="100">
        <v>1</v>
      </c>
    </row>
    <row r="150" spans="1:16" ht="31.2" x14ac:dyDescent="0.3">
      <c r="A150" s="93" t="s">
        <v>167</v>
      </c>
      <c r="B150" s="74" t="s">
        <v>466</v>
      </c>
      <c r="C150" s="95">
        <v>1</v>
      </c>
      <c r="D150" s="100">
        <v>1</v>
      </c>
      <c r="E150" s="95" t="s">
        <v>51</v>
      </c>
      <c r="F150" s="95" t="s">
        <v>51</v>
      </c>
      <c r="G150" s="95" t="s">
        <v>51</v>
      </c>
      <c r="H150" s="100">
        <v>2</v>
      </c>
      <c r="I150" s="95" t="s">
        <v>51</v>
      </c>
      <c r="J150" s="95" t="s">
        <v>51</v>
      </c>
      <c r="K150" s="95" t="s">
        <v>51</v>
      </c>
      <c r="L150" s="95" t="s">
        <v>51</v>
      </c>
      <c r="M150" s="95" t="s">
        <v>51</v>
      </c>
      <c r="N150" s="95">
        <v>1</v>
      </c>
      <c r="O150" s="95">
        <v>1</v>
      </c>
      <c r="P150" s="100">
        <v>2</v>
      </c>
    </row>
    <row r="151" spans="1:16" ht="31.2" x14ac:dyDescent="0.3">
      <c r="A151" s="93" t="s">
        <v>169</v>
      </c>
      <c r="B151" s="74" t="s">
        <v>467</v>
      </c>
      <c r="C151" s="95">
        <v>1</v>
      </c>
      <c r="D151" s="100">
        <v>2</v>
      </c>
      <c r="E151" s="100">
        <v>2</v>
      </c>
      <c r="F151" s="100">
        <v>1</v>
      </c>
      <c r="G151" s="95" t="s">
        <v>51</v>
      </c>
      <c r="H151" s="95" t="s">
        <v>51</v>
      </c>
      <c r="I151" s="95" t="s">
        <v>51</v>
      </c>
      <c r="J151" s="95" t="s">
        <v>51</v>
      </c>
      <c r="K151" s="95" t="s">
        <v>51</v>
      </c>
      <c r="L151" s="95" t="s">
        <v>51</v>
      </c>
      <c r="M151" s="95" t="s">
        <v>51</v>
      </c>
      <c r="N151" s="95">
        <v>1</v>
      </c>
      <c r="O151" s="95">
        <v>1</v>
      </c>
      <c r="P151" s="100">
        <v>2</v>
      </c>
    </row>
    <row r="152" spans="1:16" ht="31.2" x14ac:dyDescent="0.3">
      <c r="A152" s="93" t="s">
        <v>171</v>
      </c>
      <c r="B152" s="74" t="s">
        <v>468</v>
      </c>
      <c r="C152" s="95">
        <v>1</v>
      </c>
      <c r="D152" s="100">
        <v>2</v>
      </c>
      <c r="E152" s="95" t="s">
        <v>51</v>
      </c>
      <c r="F152" s="95" t="s">
        <v>51</v>
      </c>
      <c r="G152" s="100">
        <v>2</v>
      </c>
      <c r="H152" s="100">
        <v>2</v>
      </c>
      <c r="I152" s="95" t="s">
        <v>51</v>
      </c>
      <c r="J152" s="95" t="s">
        <v>51</v>
      </c>
      <c r="K152" s="95" t="s">
        <v>51</v>
      </c>
      <c r="L152" s="95" t="s">
        <v>51</v>
      </c>
      <c r="M152" s="95" t="s">
        <v>51</v>
      </c>
      <c r="N152" s="95">
        <v>2</v>
      </c>
      <c r="O152" s="95">
        <v>1</v>
      </c>
      <c r="P152" s="100">
        <v>3</v>
      </c>
    </row>
    <row r="153" spans="1:16" x14ac:dyDescent="0.3">
      <c r="A153" s="92"/>
      <c r="B153" s="92"/>
      <c r="C153" s="117">
        <f>ROUND(AVERAGE(C147:C152),2)</f>
        <v>1.33</v>
      </c>
      <c r="D153" s="117">
        <f t="shared" ref="D153:P153" si="24">ROUND(AVERAGE(D147:D152),2)</f>
        <v>1.67</v>
      </c>
      <c r="E153" s="117">
        <f t="shared" si="24"/>
        <v>1.5</v>
      </c>
      <c r="F153" s="117">
        <f t="shared" si="24"/>
        <v>1.5</v>
      </c>
      <c r="G153" s="117">
        <f t="shared" si="24"/>
        <v>2</v>
      </c>
      <c r="H153" s="117">
        <f t="shared" si="24"/>
        <v>1.67</v>
      </c>
      <c r="I153" s="117" t="e">
        <f t="shared" si="24"/>
        <v>#DIV/0!</v>
      </c>
      <c r="J153" s="117" t="e">
        <f t="shared" si="24"/>
        <v>#DIV/0!</v>
      </c>
      <c r="K153" s="117" t="e">
        <f t="shared" si="24"/>
        <v>#DIV/0!</v>
      </c>
      <c r="L153" s="117" t="e">
        <f t="shared" si="24"/>
        <v>#DIV/0!</v>
      </c>
      <c r="M153" s="117" t="e">
        <f t="shared" si="24"/>
        <v>#DIV/0!</v>
      </c>
      <c r="N153" s="117">
        <f t="shared" si="24"/>
        <v>1.33</v>
      </c>
      <c r="O153" s="117">
        <f t="shared" si="24"/>
        <v>1</v>
      </c>
      <c r="P153" s="117">
        <f t="shared" si="24"/>
        <v>2</v>
      </c>
    </row>
    <row r="154" spans="1:16" x14ac:dyDescent="0.3">
      <c r="A154" s="92"/>
      <c r="B154" s="92"/>
      <c r="C154" s="117">
        <f>IFERROR(C153,"-")</f>
        <v>1.33</v>
      </c>
      <c r="D154" s="117">
        <f t="shared" ref="D154:P154" si="25">IFERROR(D153,"-")</f>
        <v>1.67</v>
      </c>
      <c r="E154" s="117">
        <f t="shared" si="25"/>
        <v>1.5</v>
      </c>
      <c r="F154" s="117">
        <f t="shared" si="25"/>
        <v>1.5</v>
      </c>
      <c r="G154" s="117">
        <f t="shared" si="25"/>
        <v>2</v>
      </c>
      <c r="H154" s="117">
        <f t="shared" si="25"/>
        <v>1.67</v>
      </c>
      <c r="I154" s="117" t="str">
        <f t="shared" si="25"/>
        <v>-</v>
      </c>
      <c r="J154" s="117" t="str">
        <f t="shared" si="25"/>
        <v>-</v>
      </c>
      <c r="K154" s="117" t="str">
        <f t="shared" si="25"/>
        <v>-</v>
      </c>
      <c r="L154" s="117" t="str">
        <f t="shared" si="25"/>
        <v>-</v>
      </c>
      <c r="M154" s="117" t="str">
        <f t="shared" si="25"/>
        <v>-</v>
      </c>
      <c r="N154" s="117">
        <f t="shared" si="25"/>
        <v>1.33</v>
      </c>
      <c r="O154" s="117">
        <f t="shared" si="25"/>
        <v>1</v>
      </c>
      <c r="P154" s="117">
        <f t="shared" si="25"/>
        <v>2</v>
      </c>
    </row>
    <row r="155" spans="1:16" x14ac:dyDescent="0.3">
      <c r="A155" s="92"/>
      <c r="B155" s="92"/>
      <c r="C155" s="92"/>
      <c r="D155" s="92"/>
      <c r="E155" s="92"/>
      <c r="F155" s="92"/>
      <c r="G155" s="92"/>
      <c r="H155" s="92"/>
      <c r="I155" s="92"/>
      <c r="J155" s="92"/>
      <c r="K155" s="92"/>
      <c r="L155" s="92"/>
      <c r="M155" s="92"/>
      <c r="N155" s="92"/>
      <c r="O155" s="92"/>
      <c r="P155" s="92"/>
    </row>
    <row r="156" spans="1:16" ht="15.6" x14ac:dyDescent="0.3">
      <c r="A156" s="395" t="s">
        <v>749</v>
      </c>
      <c r="B156" s="396"/>
      <c r="C156" s="396"/>
      <c r="D156" s="396"/>
      <c r="E156" s="396"/>
      <c r="F156" s="396"/>
      <c r="G156" s="396"/>
      <c r="H156" s="396"/>
      <c r="I156" s="396"/>
      <c r="J156" s="396"/>
      <c r="K156" s="396"/>
      <c r="L156" s="396"/>
      <c r="M156" s="396"/>
      <c r="N156" s="92"/>
      <c r="O156" s="92"/>
      <c r="P156" s="92"/>
    </row>
    <row r="157" spans="1:16" x14ac:dyDescent="0.3">
      <c r="A157" s="93" t="s">
        <v>392</v>
      </c>
      <c r="B157" s="93" t="s">
        <v>146</v>
      </c>
      <c r="C157" s="93" t="s">
        <v>147</v>
      </c>
      <c r="D157" s="93" t="s">
        <v>148</v>
      </c>
      <c r="E157" s="93" t="s">
        <v>149</v>
      </c>
      <c r="F157" s="93" t="s">
        <v>150</v>
      </c>
      <c r="G157" s="93" t="s">
        <v>151</v>
      </c>
      <c r="H157" s="93" t="s">
        <v>152</v>
      </c>
      <c r="I157" s="93" t="s">
        <v>153</v>
      </c>
      <c r="J157" s="93" t="s">
        <v>154</v>
      </c>
      <c r="K157" s="93" t="s">
        <v>155</v>
      </c>
      <c r="L157" s="93" t="s">
        <v>156</v>
      </c>
      <c r="M157" s="93" t="s">
        <v>157</v>
      </c>
      <c r="N157" s="93" t="s">
        <v>158</v>
      </c>
      <c r="O157" s="93" t="s">
        <v>159</v>
      </c>
      <c r="P157" s="93" t="s">
        <v>160</v>
      </c>
    </row>
    <row r="158" spans="1:16" ht="46.8" x14ac:dyDescent="0.3">
      <c r="A158" s="93" t="s">
        <v>161</v>
      </c>
      <c r="B158" s="74" t="s">
        <v>469</v>
      </c>
      <c r="C158" s="95">
        <v>3</v>
      </c>
      <c r="D158" s="95" t="s">
        <v>51</v>
      </c>
      <c r="E158" s="95" t="s">
        <v>51</v>
      </c>
      <c r="F158" s="95" t="s">
        <v>51</v>
      </c>
      <c r="G158" s="95" t="s">
        <v>51</v>
      </c>
      <c r="H158" s="95" t="s">
        <v>51</v>
      </c>
      <c r="I158" s="95" t="s">
        <v>51</v>
      </c>
      <c r="J158" s="95" t="s">
        <v>51</v>
      </c>
      <c r="K158" s="95" t="s">
        <v>51</v>
      </c>
      <c r="L158" s="95" t="s">
        <v>51</v>
      </c>
      <c r="M158" s="95" t="s">
        <v>51</v>
      </c>
      <c r="N158" s="95" t="s">
        <v>51</v>
      </c>
      <c r="O158" s="95">
        <v>2</v>
      </c>
      <c r="P158" s="95"/>
    </row>
    <row r="159" spans="1:16" ht="31.2" x14ac:dyDescent="0.3">
      <c r="A159" s="93" t="s">
        <v>163</v>
      </c>
      <c r="B159" s="74" t="s">
        <v>470</v>
      </c>
      <c r="C159" s="95" t="s">
        <v>51</v>
      </c>
      <c r="D159" s="100">
        <v>2</v>
      </c>
      <c r="E159" s="95" t="s">
        <v>51</v>
      </c>
      <c r="F159" s="95" t="s">
        <v>51</v>
      </c>
      <c r="G159" s="95" t="s">
        <v>51</v>
      </c>
      <c r="H159" s="95" t="s">
        <v>51</v>
      </c>
      <c r="I159" s="95" t="s">
        <v>51</v>
      </c>
      <c r="J159" s="95" t="s">
        <v>51</v>
      </c>
      <c r="K159" s="95" t="s">
        <v>51</v>
      </c>
      <c r="L159" s="95" t="s">
        <v>51</v>
      </c>
      <c r="M159" s="95" t="s">
        <v>51</v>
      </c>
      <c r="N159" s="95" t="s">
        <v>51</v>
      </c>
      <c r="O159" s="100">
        <v>3</v>
      </c>
      <c r="P159" s="100"/>
    </row>
    <row r="160" spans="1:16" ht="28.2" x14ac:dyDescent="0.3">
      <c r="A160" s="93" t="s">
        <v>165</v>
      </c>
      <c r="B160" s="90" t="s">
        <v>471</v>
      </c>
      <c r="C160" s="95" t="s">
        <v>51</v>
      </c>
      <c r="D160" s="95" t="s">
        <v>51</v>
      </c>
      <c r="E160" s="100">
        <v>3</v>
      </c>
      <c r="F160" s="95" t="s">
        <v>51</v>
      </c>
      <c r="G160" s="95" t="s">
        <v>51</v>
      </c>
      <c r="H160" s="95" t="s">
        <v>51</v>
      </c>
      <c r="I160" s="95" t="s">
        <v>51</v>
      </c>
      <c r="J160" s="95" t="s">
        <v>51</v>
      </c>
      <c r="K160" s="95" t="s">
        <v>51</v>
      </c>
      <c r="L160" s="95" t="s">
        <v>51</v>
      </c>
      <c r="M160" s="95" t="s">
        <v>51</v>
      </c>
      <c r="N160" s="95" t="s">
        <v>51</v>
      </c>
      <c r="O160" s="95" t="s">
        <v>51</v>
      </c>
      <c r="P160" s="100">
        <v>3</v>
      </c>
    </row>
    <row r="161" spans="1:16" ht="28.2" x14ac:dyDescent="0.3">
      <c r="A161" s="93" t="s">
        <v>167</v>
      </c>
      <c r="B161" s="90" t="s">
        <v>472</v>
      </c>
      <c r="C161" s="95" t="s">
        <v>51</v>
      </c>
      <c r="D161" s="95" t="s">
        <v>51</v>
      </c>
      <c r="E161" s="100">
        <v>3</v>
      </c>
      <c r="F161" s="95" t="s">
        <v>51</v>
      </c>
      <c r="G161" s="95" t="s">
        <v>51</v>
      </c>
      <c r="H161" s="95" t="s">
        <v>51</v>
      </c>
      <c r="I161" s="95" t="s">
        <v>51</v>
      </c>
      <c r="J161" s="95" t="s">
        <v>51</v>
      </c>
      <c r="K161" s="95" t="s">
        <v>51</v>
      </c>
      <c r="L161" s="95" t="s">
        <v>51</v>
      </c>
      <c r="M161" s="95" t="s">
        <v>51</v>
      </c>
      <c r="N161" s="95" t="s">
        <v>51</v>
      </c>
      <c r="O161" s="95" t="s">
        <v>51</v>
      </c>
      <c r="P161" s="100">
        <v>3</v>
      </c>
    </row>
    <row r="162" spans="1:16" ht="31.2" x14ac:dyDescent="0.3">
      <c r="A162" s="93" t="s">
        <v>169</v>
      </c>
      <c r="B162" s="74" t="s">
        <v>473</v>
      </c>
      <c r="C162" s="95" t="s">
        <v>51</v>
      </c>
      <c r="D162" s="95" t="s">
        <v>51</v>
      </c>
      <c r="E162" s="95" t="s">
        <v>51</v>
      </c>
      <c r="F162" s="95" t="s">
        <v>51</v>
      </c>
      <c r="G162" s="95" t="s">
        <v>51</v>
      </c>
      <c r="H162" s="100">
        <v>2</v>
      </c>
      <c r="I162" s="95" t="s">
        <v>51</v>
      </c>
      <c r="J162" s="95" t="s">
        <v>51</v>
      </c>
      <c r="K162" s="95" t="s">
        <v>51</v>
      </c>
      <c r="L162" s="95" t="s">
        <v>51</v>
      </c>
      <c r="M162" s="95" t="s">
        <v>51</v>
      </c>
      <c r="N162" s="95" t="s">
        <v>51</v>
      </c>
      <c r="O162" s="95" t="s">
        <v>51</v>
      </c>
      <c r="P162" s="100">
        <v>3</v>
      </c>
    </row>
    <row r="163" spans="1:16" ht="31.2" x14ac:dyDescent="0.3">
      <c r="A163" s="93" t="s">
        <v>171</v>
      </c>
      <c r="B163" s="74" t="s">
        <v>474</v>
      </c>
      <c r="C163" s="95" t="s">
        <v>51</v>
      </c>
      <c r="D163" s="95" t="s">
        <v>51</v>
      </c>
      <c r="E163" s="95" t="s">
        <v>51</v>
      </c>
      <c r="F163" s="95" t="s">
        <v>51</v>
      </c>
      <c r="G163" s="95" t="s">
        <v>51</v>
      </c>
      <c r="H163" s="100">
        <v>2</v>
      </c>
      <c r="I163" s="95" t="s">
        <v>51</v>
      </c>
      <c r="J163" s="95" t="s">
        <v>51</v>
      </c>
      <c r="K163" s="95" t="s">
        <v>51</v>
      </c>
      <c r="L163" s="95" t="s">
        <v>51</v>
      </c>
      <c r="M163" s="95" t="s">
        <v>51</v>
      </c>
      <c r="N163" s="95" t="s">
        <v>51</v>
      </c>
      <c r="O163" s="95" t="s">
        <v>51</v>
      </c>
      <c r="P163" s="100">
        <v>3</v>
      </c>
    </row>
    <row r="164" spans="1:16" x14ac:dyDescent="0.3">
      <c r="A164" s="92"/>
      <c r="B164" s="92"/>
      <c r="C164" s="117">
        <f>ROUND(AVERAGE(C158:C163),2)</f>
        <v>3</v>
      </c>
      <c r="D164" s="117">
        <f t="shared" ref="D164:P164" si="26">ROUND(AVERAGE(D158:D163),2)</f>
        <v>2</v>
      </c>
      <c r="E164" s="117">
        <f t="shared" si="26"/>
        <v>3</v>
      </c>
      <c r="F164" s="117" t="e">
        <f t="shared" si="26"/>
        <v>#DIV/0!</v>
      </c>
      <c r="G164" s="117" t="e">
        <f t="shared" si="26"/>
        <v>#DIV/0!</v>
      </c>
      <c r="H164" s="117">
        <f t="shared" si="26"/>
        <v>2</v>
      </c>
      <c r="I164" s="117" t="e">
        <f t="shared" si="26"/>
        <v>#DIV/0!</v>
      </c>
      <c r="J164" s="117" t="e">
        <f t="shared" si="26"/>
        <v>#DIV/0!</v>
      </c>
      <c r="K164" s="117" t="e">
        <f t="shared" si="26"/>
        <v>#DIV/0!</v>
      </c>
      <c r="L164" s="117" t="e">
        <f t="shared" si="26"/>
        <v>#DIV/0!</v>
      </c>
      <c r="M164" s="117" t="e">
        <f t="shared" si="26"/>
        <v>#DIV/0!</v>
      </c>
      <c r="N164" s="117" t="e">
        <f t="shared" si="26"/>
        <v>#DIV/0!</v>
      </c>
      <c r="O164" s="117">
        <f t="shared" si="26"/>
        <v>2.5</v>
      </c>
      <c r="P164" s="117">
        <f t="shared" si="26"/>
        <v>3</v>
      </c>
    </row>
    <row r="165" spans="1:16" x14ac:dyDescent="0.3">
      <c r="A165" s="92"/>
      <c r="B165" s="92"/>
      <c r="C165" s="117">
        <f>IFERROR(C164,"-")</f>
        <v>3</v>
      </c>
      <c r="D165" s="117">
        <f t="shared" ref="D165:P165" si="27">IFERROR(D164,"-")</f>
        <v>2</v>
      </c>
      <c r="E165" s="117">
        <f t="shared" si="27"/>
        <v>3</v>
      </c>
      <c r="F165" s="117" t="str">
        <f t="shared" si="27"/>
        <v>-</v>
      </c>
      <c r="G165" s="117" t="str">
        <f t="shared" si="27"/>
        <v>-</v>
      </c>
      <c r="H165" s="117">
        <f t="shared" si="27"/>
        <v>2</v>
      </c>
      <c r="I165" s="117" t="str">
        <f t="shared" si="27"/>
        <v>-</v>
      </c>
      <c r="J165" s="117" t="str">
        <f t="shared" si="27"/>
        <v>-</v>
      </c>
      <c r="K165" s="117" t="str">
        <f t="shared" si="27"/>
        <v>-</v>
      </c>
      <c r="L165" s="117" t="str">
        <f t="shared" si="27"/>
        <v>-</v>
      </c>
      <c r="M165" s="117" t="str">
        <f t="shared" si="27"/>
        <v>-</v>
      </c>
      <c r="N165" s="117" t="str">
        <f t="shared" si="27"/>
        <v>-</v>
      </c>
      <c r="O165" s="117">
        <f t="shared" si="27"/>
        <v>2.5</v>
      </c>
      <c r="P165" s="117">
        <f t="shared" si="27"/>
        <v>3</v>
      </c>
    </row>
    <row r="166" spans="1:16" x14ac:dyDescent="0.3">
      <c r="A166" s="92"/>
      <c r="B166" s="92"/>
      <c r="C166" s="92"/>
      <c r="D166" s="92"/>
      <c r="E166" s="92"/>
      <c r="F166" s="92"/>
      <c r="G166" s="92"/>
      <c r="H166" s="92"/>
      <c r="I166" s="92"/>
      <c r="J166" s="92"/>
      <c r="K166" s="92"/>
      <c r="L166" s="92"/>
      <c r="M166" s="92"/>
      <c r="N166" s="92"/>
      <c r="O166" s="92"/>
      <c r="P166" s="92"/>
    </row>
    <row r="167" spans="1:16" x14ac:dyDescent="0.3">
      <c r="A167" s="92"/>
      <c r="B167" s="92"/>
      <c r="C167" s="92"/>
      <c r="D167" s="92"/>
      <c r="E167" s="92"/>
      <c r="F167" s="92"/>
      <c r="G167" s="92"/>
      <c r="H167" s="92"/>
      <c r="I167" s="92"/>
      <c r="J167" s="92"/>
      <c r="K167" s="92"/>
      <c r="L167" s="92"/>
      <c r="M167" s="92"/>
      <c r="N167" s="92"/>
      <c r="O167" s="92"/>
      <c r="P167" s="92"/>
    </row>
    <row r="168" spans="1:16" ht="15.6" x14ac:dyDescent="0.3">
      <c r="A168" s="395" t="s">
        <v>750</v>
      </c>
      <c r="B168" s="396"/>
      <c r="C168" s="396"/>
      <c r="D168" s="396"/>
      <c r="E168" s="396"/>
      <c r="F168" s="396"/>
      <c r="G168" s="396"/>
      <c r="H168" s="396"/>
      <c r="I168" s="396"/>
      <c r="J168" s="396"/>
      <c r="K168" s="396"/>
      <c r="L168" s="396"/>
      <c r="M168" s="396"/>
      <c r="N168" s="92"/>
      <c r="O168" s="92"/>
      <c r="P168" s="92"/>
    </row>
    <row r="169" spans="1:16" x14ac:dyDescent="0.3">
      <c r="A169" s="93" t="s">
        <v>392</v>
      </c>
      <c r="B169" s="93" t="s">
        <v>146</v>
      </c>
      <c r="C169" s="93" t="s">
        <v>147</v>
      </c>
      <c r="D169" s="93" t="s">
        <v>148</v>
      </c>
      <c r="E169" s="93" t="s">
        <v>149</v>
      </c>
      <c r="F169" s="93" t="s">
        <v>150</v>
      </c>
      <c r="G169" s="93" t="s">
        <v>151</v>
      </c>
      <c r="H169" s="93" t="s">
        <v>152</v>
      </c>
      <c r="I169" s="93" t="s">
        <v>153</v>
      </c>
      <c r="J169" s="93" t="s">
        <v>154</v>
      </c>
      <c r="K169" s="93" t="s">
        <v>155</v>
      </c>
      <c r="L169" s="93" t="s">
        <v>156</v>
      </c>
      <c r="M169" s="93" t="s">
        <v>157</v>
      </c>
      <c r="N169" s="93" t="s">
        <v>158</v>
      </c>
      <c r="O169" s="93" t="s">
        <v>159</v>
      </c>
      <c r="P169" s="93" t="s">
        <v>160</v>
      </c>
    </row>
    <row r="170" spans="1:16" ht="46.8" x14ac:dyDescent="0.3">
      <c r="A170" s="93" t="s">
        <v>161</v>
      </c>
      <c r="B170" s="103" t="s">
        <v>475</v>
      </c>
      <c r="C170" s="95">
        <v>1</v>
      </c>
      <c r="D170" s="95">
        <v>1</v>
      </c>
      <c r="E170" s="95">
        <v>1</v>
      </c>
      <c r="F170" s="95">
        <v>2</v>
      </c>
      <c r="G170" s="95">
        <v>2</v>
      </c>
      <c r="H170" s="95" t="s">
        <v>51</v>
      </c>
      <c r="I170" s="95" t="s">
        <v>51</v>
      </c>
      <c r="J170" s="95" t="s">
        <v>51</v>
      </c>
      <c r="K170" s="95">
        <v>1</v>
      </c>
      <c r="L170" s="95" t="s">
        <v>51</v>
      </c>
      <c r="M170" s="95" t="s">
        <v>51</v>
      </c>
      <c r="N170" s="95" t="s">
        <v>51</v>
      </c>
      <c r="O170" s="95">
        <v>2</v>
      </c>
      <c r="P170" s="95">
        <v>1</v>
      </c>
    </row>
    <row r="171" spans="1:16" ht="31.2" x14ac:dyDescent="0.3">
      <c r="A171" s="93" t="s">
        <v>163</v>
      </c>
      <c r="B171" s="103" t="s">
        <v>476</v>
      </c>
      <c r="C171" s="95">
        <v>1</v>
      </c>
      <c r="D171" s="100">
        <v>1</v>
      </c>
      <c r="E171" s="100">
        <v>2</v>
      </c>
      <c r="F171" s="100">
        <v>2</v>
      </c>
      <c r="G171" s="100">
        <v>2</v>
      </c>
      <c r="H171" s="100" t="s">
        <v>51</v>
      </c>
      <c r="I171" s="100" t="s">
        <v>51</v>
      </c>
      <c r="J171" s="100" t="s">
        <v>51</v>
      </c>
      <c r="K171" s="100">
        <v>2</v>
      </c>
      <c r="L171" s="100" t="s">
        <v>51</v>
      </c>
      <c r="M171" s="100" t="s">
        <v>51</v>
      </c>
      <c r="N171" s="100" t="s">
        <v>51</v>
      </c>
      <c r="O171" s="100">
        <v>2</v>
      </c>
      <c r="P171" s="100">
        <v>1</v>
      </c>
    </row>
    <row r="172" spans="1:16" ht="31.2" x14ac:dyDescent="0.3">
      <c r="A172" s="93" t="s">
        <v>165</v>
      </c>
      <c r="B172" s="103" t="s">
        <v>477</v>
      </c>
      <c r="C172" s="95">
        <v>1</v>
      </c>
      <c r="D172" s="100">
        <v>1</v>
      </c>
      <c r="E172" s="100">
        <v>1</v>
      </c>
      <c r="F172" s="100">
        <v>2</v>
      </c>
      <c r="G172" s="100">
        <v>2</v>
      </c>
      <c r="H172" s="100" t="s">
        <v>51</v>
      </c>
      <c r="I172" s="100" t="s">
        <v>51</v>
      </c>
      <c r="J172" s="100" t="s">
        <v>51</v>
      </c>
      <c r="K172" s="100">
        <v>2</v>
      </c>
      <c r="L172" s="100" t="s">
        <v>51</v>
      </c>
      <c r="M172" s="100" t="s">
        <v>51</v>
      </c>
      <c r="N172" s="100" t="s">
        <v>51</v>
      </c>
      <c r="O172" s="100">
        <v>2</v>
      </c>
      <c r="P172" s="100">
        <v>1</v>
      </c>
    </row>
    <row r="173" spans="1:16" ht="31.2" x14ac:dyDescent="0.3">
      <c r="A173" s="93" t="s">
        <v>167</v>
      </c>
      <c r="B173" s="103" t="s">
        <v>478</v>
      </c>
      <c r="C173" s="95">
        <v>1</v>
      </c>
      <c r="D173" s="100">
        <v>2</v>
      </c>
      <c r="E173" s="100">
        <v>2</v>
      </c>
      <c r="F173" s="100">
        <v>2</v>
      </c>
      <c r="G173" s="100">
        <v>3</v>
      </c>
      <c r="H173" s="100" t="s">
        <v>51</v>
      </c>
      <c r="I173" s="100" t="s">
        <v>51</v>
      </c>
      <c r="J173" s="100" t="s">
        <v>51</v>
      </c>
      <c r="K173" s="100">
        <v>2</v>
      </c>
      <c r="L173" s="100" t="s">
        <v>51</v>
      </c>
      <c r="M173" s="100">
        <v>1</v>
      </c>
      <c r="N173" s="100">
        <v>2</v>
      </c>
      <c r="O173" s="100">
        <v>2</v>
      </c>
      <c r="P173" s="100">
        <v>2</v>
      </c>
    </row>
    <row r="174" spans="1:16" ht="31.2" x14ac:dyDescent="0.3">
      <c r="A174" s="93" t="s">
        <v>169</v>
      </c>
      <c r="B174" s="103" t="s">
        <v>479</v>
      </c>
      <c r="C174" s="95">
        <v>1</v>
      </c>
      <c r="D174" s="100">
        <v>2</v>
      </c>
      <c r="E174" s="100">
        <v>2</v>
      </c>
      <c r="F174" s="100">
        <v>2</v>
      </c>
      <c r="G174" s="100">
        <v>3</v>
      </c>
      <c r="H174" s="100" t="s">
        <v>51</v>
      </c>
      <c r="I174" s="100" t="s">
        <v>51</v>
      </c>
      <c r="J174" s="100" t="s">
        <v>51</v>
      </c>
      <c r="K174" s="100">
        <v>2</v>
      </c>
      <c r="L174" s="100" t="s">
        <v>51</v>
      </c>
      <c r="M174" s="100">
        <v>1</v>
      </c>
      <c r="N174" s="100">
        <v>2</v>
      </c>
      <c r="O174" s="100">
        <v>2</v>
      </c>
      <c r="P174" s="100">
        <v>2</v>
      </c>
    </row>
    <row r="175" spans="1:16" x14ac:dyDescent="0.3">
      <c r="A175" s="92"/>
      <c r="B175" s="92"/>
      <c r="C175" s="117">
        <f>ROUND(AVERAGE(C169:C174),2)</f>
        <v>1</v>
      </c>
      <c r="D175" s="117">
        <f t="shared" ref="D175:P175" si="28">ROUND(AVERAGE(D169:D174),2)</f>
        <v>1.4</v>
      </c>
      <c r="E175" s="117">
        <f t="shared" si="28"/>
        <v>1.6</v>
      </c>
      <c r="F175" s="117">
        <f t="shared" si="28"/>
        <v>2</v>
      </c>
      <c r="G175" s="117">
        <f t="shared" si="28"/>
        <v>2.4</v>
      </c>
      <c r="H175" s="117" t="e">
        <f t="shared" si="28"/>
        <v>#DIV/0!</v>
      </c>
      <c r="I175" s="117" t="e">
        <f t="shared" si="28"/>
        <v>#DIV/0!</v>
      </c>
      <c r="J175" s="117" t="e">
        <f t="shared" si="28"/>
        <v>#DIV/0!</v>
      </c>
      <c r="K175" s="117">
        <f t="shared" si="28"/>
        <v>1.8</v>
      </c>
      <c r="L175" s="117" t="e">
        <f t="shared" si="28"/>
        <v>#DIV/0!</v>
      </c>
      <c r="M175" s="117">
        <f t="shared" si="28"/>
        <v>1</v>
      </c>
      <c r="N175" s="117">
        <f t="shared" si="28"/>
        <v>2</v>
      </c>
      <c r="O175" s="117">
        <f t="shared" si="28"/>
        <v>2</v>
      </c>
      <c r="P175" s="117">
        <f t="shared" si="28"/>
        <v>1.4</v>
      </c>
    </row>
    <row r="176" spans="1:16" x14ac:dyDescent="0.3">
      <c r="A176" s="92"/>
      <c r="B176" s="92"/>
      <c r="C176" s="117">
        <f>IFERROR(C175,"-")</f>
        <v>1</v>
      </c>
      <c r="D176" s="117">
        <f t="shared" ref="D176:P176" si="29">IFERROR(D175,"-")</f>
        <v>1.4</v>
      </c>
      <c r="E176" s="117">
        <f t="shared" si="29"/>
        <v>1.6</v>
      </c>
      <c r="F176" s="117">
        <f t="shared" si="29"/>
        <v>2</v>
      </c>
      <c r="G176" s="117">
        <f t="shared" si="29"/>
        <v>2.4</v>
      </c>
      <c r="H176" s="117" t="str">
        <f t="shared" si="29"/>
        <v>-</v>
      </c>
      <c r="I176" s="117" t="str">
        <f t="shared" si="29"/>
        <v>-</v>
      </c>
      <c r="J176" s="117" t="str">
        <f t="shared" si="29"/>
        <v>-</v>
      </c>
      <c r="K176" s="117">
        <f t="shared" si="29"/>
        <v>1.8</v>
      </c>
      <c r="L176" s="117" t="str">
        <f t="shared" si="29"/>
        <v>-</v>
      </c>
      <c r="M176" s="117">
        <f t="shared" si="29"/>
        <v>1</v>
      </c>
      <c r="N176" s="117">
        <f t="shared" si="29"/>
        <v>2</v>
      </c>
      <c r="O176" s="117">
        <f t="shared" si="29"/>
        <v>2</v>
      </c>
      <c r="P176" s="117">
        <f t="shared" si="29"/>
        <v>1.4</v>
      </c>
    </row>
    <row r="177" spans="1:16" x14ac:dyDescent="0.3">
      <c r="A177" s="92"/>
      <c r="B177" s="92"/>
      <c r="C177" s="92"/>
      <c r="D177" s="92"/>
      <c r="E177" s="92"/>
      <c r="F177" s="92"/>
      <c r="G177" s="92"/>
      <c r="H177" s="92"/>
      <c r="I177" s="92"/>
      <c r="J177" s="92"/>
      <c r="K177" s="92"/>
      <c r="L177" s="92"/>
      <c r="M177" s="92"/>
      <c r="N177" s="92"/>
      <c r="O177" s="92"/>
      <c r="P177" s="92"/>
    </row>
    <row r="178" spans="1:16" ht="15.6" x14ac:dyDescent="0.3">
      <c r="A178" s="395" t="s">
        <v>751</v>
      </c>
      <c r="B178" s="396"/>
      <c r="C178" s="396"/>
      <c r="D178" s="396"/>
      <c r="E178" s="396"/>
      <c r="F178" s="396"/>
      <c r="G178" s="396"/>
      <c r="H178" s="396"/>
      <c r="I178" s="396"/>
      <c r="J178" s="396"/>
      <c r="K178" s="396"/>
      <c r="L178" s="396"/>
      <c r="M178" s="396"/>
      <c r="N178" s="92"/>
      <c r="O178" s="92"/>
      <c r="P178" s="92"/>
    </row>
    <row r="179" spans="1:16" x14ac:dyDescent="0.3">
      <c r="A179" s="93" t="s">
        <v>392</v>
      </c>
      <c r="B179" s="93" t="s">
        <v>146</v>
      </c>
      <c r="C179" s="93" t="s">
        <v>147</v>
      </c>
      <c r="D179" s="93" t="s">
        <v>148</v>
      </c>
      <c r="E179" s="93" t="s">
        <v>149</v>
      </c>
      <c r="F179" s="93" t="s">
        <v>150</v>
      </c>
      <c r="G179" s="93" t="s">
        <v>151</v>
      </c>
      <c r="H179" s="93" t="s">
        <v>152</v>
      </c>
      <c r="I179" s="93" t="s">
        <v>153</v>
      </c>
      <c r="J179" s="93" t="s">
        <v>154</v>
      </c>
      <c r="K179" s="93" t="s">
        <v>155</v>
      </c>
      <c r="L179" s="93" t="s">
        <v>156</v>
      </c>
      <c r="M179" s="93" t="s">
        <v>157</v>
      </c>
      <c r="N179" s="93" t="s">
        <v>158</v>
      </c>
      <c r="O179" s="93" t="s">
        <v>159</v>
      </c>
      <c r="P179" s="93" t="s">
        <v>160</v>
      </c>
    </row>
    <row r="180" spans="1:16" ht="46.8" x14ac:dyDescent="0.3">
      <c r="A180" s="93" t="s">
        <v>161</v>
      </c>
      <c r="B180" s="74" t="s">
        <v>480</v>
      </c>
      <c r="C180" s="95">
        <v>1</v>
      </c>
      <c r="D180" s="95">
        <v>2</v>
      </c>
      <c r="E180" s="95">
        <v>2</v>
      </c>
      <c r="F180" s="95">
        <v>3</v>
      </c>
      <c r="G180" s="95" t="s">
        <v>51</v>
      </c>
      <c r="H180" s="95" t="s">
        <v>51</v>
      </c>
      <c r="I180" s="95" t="s">
        <v>51</v>
      </c>
      <c r="J180" s="95" t="s">
        <v>51</v>
      </c>
      <c r="K180" s="95">
        <v>2</v>
      </c>
      <c r="L180" s="95">
        <v>2</v>
      </c>
      <c r="M180" s="95">
        <v>1</v>
      </c>
      <c r="N180" s="95" t="s">
        <v>51</v>
      </c>
      <c r="O180" s="95">
        <v>2</v>
      </c>
      <c r="P180" s="95">
        <v>2</v>
      </c>
    </row>
    <row r="181" spans="1:16" ht="15.6" x14ac:dyDescent="0.3">
      <c r="A181" s="93" t="s">
        <v>163</v>
      </c>
      <c r="B181" s="74" t="s">
        <v>481</v>
      </c>
      <c r="C181" s="95">
        <v>1</v>
      </c>
      <c r="D181" s="95">
        <v>2</v>
      </c>
      <c r="E181" s="95">
        <v>2</v>
      </c>
      <c r="F181" s="95">
        <v>3</v>
      </c>
      <c r="G181" s="95" t="s">
        <v>51</v>
      </c>
      <c r="H181" s="95" t="s">
        <v>51</v>
      </c>
      <c r="I181" s="95" t="s">
        <v>51</v>
      </c>
      <c r="J181" s="95" t="s">
        <v>51</v>
      </c>
      <c r="K181" s="95">
        <v>2</v>
      </c>
      <c r="L181" s="95">
        <v>2</v>
      </c>
      <c r="M181" s="95">
        <v>1</v>
      </c>
      <c r="N181" s="95" t="s">
        <v>51</v>
      </c>
      <c r="O181" s="95">
        <v>2</v>
      </c>
      <c r="P181" s="95">
        <v>2</v>
      </c>
    </row>
    <row r="182" spans="1:16" ht="31.2" x14ac:dyDescent="0.3">
      <c r="A182" s="93" t="s">
        <v>165</v>
      </c>
      <c r="B182" s="74" t="s">
        <v>482</v>
      </c>
      <c r="C182" s="95">
        <v>2</v>
      </c>
      <c r="D182" s="95">
        <v>2</v>
      </c>
      <c r="E182" s="95">
        <v>2</v>
      </c>
      <c r="F182" s="95">
        <v>3</v>
      </c>
      <c r="G182" s="95" t="s">
        <v>51</v>
      </c>
      <c r="H182" s="95" t="s">
        <v>51</v>
      </c>
      <c r="I182" s="95" t="s">
        <v>51</v>
      </c>
      <c r="J182" s="95" t="s">
        <v>51</v>
      </c>
      <c r="K182" s="95">
        <v>2</v>
      </c>
      <c r="L182" s="95">
        <v>2</v>
      </c>
      <c r="M182" s="95">
        <v>1</v>
      </c>
      <c r="N182" s="95" t="s">
        <v>51</v>
      </c>
      <c r="O182" s="95">
        <v>2</v>
      </c>
      <c r="P182" s="95">
        <v>3</v>
      </c>
    </row>
    <row r="183" spans="1:16" ht="15.6" x14ac:dyDescent="0.3">
      <c r="A183" s="93" t="s">
        <v>167</v>
      </c>
      <c r="B183" s="74" t="s">
        <v>483</v>
      </c>
      <c r="C183" s="95">
        <v>2</v>
      </c>
      <c r="D183" s="95">
        <v>2</v>
      </c>
      <c r="E183" s="95">
        <v>3</v>
      </c>
      <c r="F183" s="95">
        <v>3</v>
      </c>
      <c r="G183" s="95" t="s">
        <v>51</v>
      </c>
      <c r="H183" s="95" t="s">
        <v>51</v>
      </c>
      <c r="I183" s="95" t="s">
        <v>51</v>
      </c>
      <c r="J183" s="95" t="s">
        <v>51</v>
      </c>
      <c r="K183" s="95">
        <v>2</v>
      </c>
      <c r="L183" s="95">
        <v>2</v>
      </c>
      <c r="M183" s="95">
        <v>1</v>
      </c>
      <c r="N183" s="95" t="s">
        <v>51</v>
      </c>
      <c r="O183" s="95">
        <v>2</v>
      </c>
      <c r="P183" s="95">
        <v>3</v>
      </c>
    </row>
    <row r="184" spans="1:16" ht="31.2" x14ac:dyDescent="0.3">
      <c r="A184" s="93" t="s">
        <v>169</v>
      </c>
      <c r="B184" s="74" t="s">
        <v>484</v>
      </c>
      <c r="C184" s="95">
        <v>2</v>
      </c>
      <c r="D184" s="95">
        <v>2</v>
      </c>
      <c r="E184" s="95">
        <v>3</v>
      </c>
      <c r="F184" s="95">
        <v>3</v>
      </c>
      <c r="G184" s="95" t="s">
        <v>51</v>
      </c>
      <c r="H184" s="95" t="s">
        <v>51</v>
      </c>
      <c r="I184" s="95" t="s">
        <v>51</v>
      </c>
      <c r="J184" s="95" t="s">
        <v>51</v>
      </c>
      <c r="K184" s="95">
        <v>2</v>
      </c>
      <c r="L184" s="95">
        <v>2</v>
      </c>
      <c r="M184" s="95">
        <v>1</v>
      </c>
      <c r="N184" s="95" t="s">
        <v>51</v>
      </c>
      <c r="O184" s="95">
        <v>2</v>
      </c>
      <c r="P184" s="95">
        <v>3</v>
      </c>
    </row>
    <row r="185" spans="1:16" x14ac:dyDescent="0.3">
      <c r="A185" s="92"/>
      <c r="B185" s="92"/>
      <c r="C185" s="117">
        <f>ROUND(AVERAGE(C179:C184),2)</f>
        <v>1.6</v>
      </c>
      <c r="D185" s="117">
        <f t="shared" ref="D185:P185" si="30">ROUND(AVERAGE(D179:D184),2)</f>
        <v>2</v>
      </c>
      <c r="E185" s="117">
        <f t="shared" si="30"/>
        <v>2.4</v>
      </c>
      <c r="F185" s="117">
        <f t="shared" si="30"/>
        <v>3</v>
      </c>
      <c r="G185" s="117" t="e">
        <f t="shared" si="30"/>
        <v>#DIV/0!</v>
      </c>
      <c r="H185" s="117" t="e">
        <f t="shared" si="30"/>
        <v>#DIV/0!</v>
      </c>
      <c r="I185" s="117" t="e">
        <f t="shared" si="30"/>
        <v>#DIV/0!</v>
      </c>
      <c r="J185" s="117" t="e">
        <f t="shared" si="30"/>
        <v>#DIV/0!</v>
      </c>
      <c r="K185" s="117">
        <f t="shared" si="30"/>
        <v>2</v>
      </c>
      <c r="L185" s="117">
        <f t="shared" si="30"/>
        <v>2</v>
      </c>
      <c r="M185" s="117">
        <f t="shared" si="30"/>
        <v>1</v>
      </c>
      <c r="N185" s="117" t="e">
        <f t="shared" si="30"/>
        <v>#DIV/0!</v>
      </c>
      <c r="O185" s="117">
        <f t="shared" si="30"/>
        <v>2</v>
      </c>
      <c r="P185" s="117">
        <f t="shared" si="30"/>
        <v>2.6</v>
      </c>
    </row>
    <row r="186" spans="1:16" x14ac:dyDescent="0.3">
      <c r="A186" s="92"/>
      <c r="B186" s="92"/>
      <c r="C186" s="117">
        <f>IFERROR(C185,"-")</f>
        <v>1.6</v>
      </c>
      <c r="D186" s="117">
        <f t="shared" ref="D186:P186" si="31">IFERROR(D185,"-")</f>
        <v>2</v>
      </c>
      <c r="E186" s="117">
        <f t="shared" si="31"/>
        <v>2.4</v>
      </c>
      <c r="F186" s="117">
        <f t="shared" si="31"/>
        <v>3</v>
      </c>
      <c r="G186" s="117" t="str">
        <f t="shared" si="31"/>
        <v>-</v>
      </c>
      <c r="H186" s="117" t="str">
        <f t="shared" si="31"/>
        <v>-</v>
      </c>
      <c r="I186" s="117" t="str">
        <f t="shared" si="31"/>
        <v>-</v>
      </c>
      <c r="J186" s="117" t="str">
        <f t="shared" si="31"/>
        <v>-</v>
      </c>
      <c r="K186" s="117">
        <f t="shared" si="31"/>
        <v>2</v>
      </c>
      <c r="L186" s="117">
        <f t="shared" si="31"/>
        <v>2</v>
      </c>
      <c r="M186" s="117">
        <f t="shared" si="31"/>
        <v>1</v>
      </c>
      <c r="N186" s="117" t="str">
        <f t="shared" si="31"/>
        <v>-</v>
      </c>
      <c r="O186" s="117">
        <f t="shared" si="31"/>
        <v>2</v>
      </c>
      <c r="P186" s="117">
        <f t="shared" si="31"/>
        <v>2.6</v>
      </c>
    </row>
    <row r="187" spans="1:16" x14ac:dyDescent="0.3">
      <c r="A187" s="92"/>
      <c r="B187" s="92"/>
      <c r="C187" s="92"/>
      <c r="D187" s="92"/>
      <c r="E187" s="92"/>
      <c r="F187" s="92"/>
      <c r="G187" s="92"/>
      <c r="H187" s="92"/>
      <c r="I187" s="92"/>
      <c r="J187" s="92"/>
      <c r="K187" s="92"/>
      <c r="L187" s="92"/>
      <c r="M187" s="92"/>
      <c r="N187" s="92"/>
      <c r="O187" s="92"/>
      <c r="P187" s="92"/>
    </row>
    <row r="188" spans="1:16" x14ac:dyDescent="0.3">
      <c r="A188" s="92"/>
      <c r="B188" s="92"/>
      <c r="C188" s="92"/>
      <c r="D188" s="92"/>
      <c r="E188" s="92"/>
      <c r="F188" s="92"/>
      <c r="G188" s="92"/>
      <c r="H188" s="92"/>
      <c r="I188" s="92"/>
      <c r="J188" s="92"/>
      <c r="K188" s="92"/>
      <c r="L188" s="92"/>
      <c r="M188" s="92"/>
      <c r="N188" s="92"/>
      <c r="O188" s="92"/>
      <c r="P188" s="92"/>
    </row>
    <row r="189" spans="1:16" ht="15.6" x14ac:dyDescent="0.3">
      <c r="A189" s="395" t="s">
        <v>752</v>
      </c>
      <c r="B189" s="396"/>
      <c r="C189" s="396"/>
      <c r="D189" s="396"/>
      <c r="E189" s="396"/>
      <c r="F189" s="396"/>
      <c r="G189" s="396"/>
      <c r="H189" s="396"/>
      <c r="I189" s="396"/>
      <c r="J189" s="396"/>
      <c r="K189" s="396"/>
      <c r="L189" s="396"/>
      <c r="M189" s="396"/>
      <c r="N189" s="92"/>
      <c r="O189" s="92"/>
      <c r="P189" s="92"/>
    </row>
    <row r="190" spans="1:16" x14ac:dyDescent="0.3">
      <c r="A190" s="93" t="s">
        <v>392</v>
      </c>
      <c r="B190" s="93" t="s">
        <v>146</v>
      </c>
      <c r="C190" s="93" t="s">
        <v>147</v>
      </c>
      <c r="D190" s="93" t="s">
        <v>148</v>
      </c>
      <c r="E190" s="93" t="s">
        <v>149</v>
      </c>
      <c r="F190" s="93" t="s">
        <v>150</v>
      </c>
      <c r="G190" s="93" t="s">
        <v>151</v>
      </c>
      <c r="H190" s="93" t="s">
        <v>152</v>
      </c>
      <c r="I190" s="93" t="s">
        <v>153</v>
      </c>
      <c r="J190" s="93" t="s">
        <v>154</v>
      </c>
      <c r="K190" s="93" t="s">
        <v>155</v>
      </c>
      <c r="L190" s="93" t="s">
        <v>156</v>
      </c>
      <c r="M190" s="93" t="s">
        <v>157</v>
      </c>
      <c r="N190" s="93" t="s">
        <v>158</v>
      </c>
      <c r="O190" s="93" t="s">
        <v>159</v>
      </c>
      <c r="P190" s="93" t="s">
        <v>160</v>
      </c>
    </row>
    <row r="191" spans="1:16" ht="46.8" x14ac:dyDescent="0.3">
      <c r="A191" s="93" t="s">
        <v>161</v>
      </c>
      <c r="B191" s="102" t="s">
        <v>485</v>
      </c>
      <c r="C191" s="95">
        <v>2</v>
      </c>
      <c r="D191" s="95">
        <v>3</v>
      </c>
      <c r="E191" s="95">
        <v>1</v>
      </c>
      <c r="F191" s="95">
        <v>3</v>
      </c>
      <c r="G191" s="95">
        <v>3</v>
      </c>
      <c r="H191" s="95" t="s">
        <v>51</v>
      </c>
      <c r="I191" s="95" t="s">
        <v>51</v>
      </c>
      <c r="J191" s="95" t="s">
        <v>51</v>
      </c>
      <c r="K191" s="95" t="s">
        <v>51</v>
      </c>
      <c r="L191" s="95" t="s">
        <v>51</v>
      </c>
      <c r="M191" s="95" t="s">
        <v>51</v>
      </c>
      <c r="N191" s="95">
        <v>2</v>
      </c>
      <c r="O191" s="95">
        <v>3</v>
      </c>
      <c r="P191" s="95">
        <v>3</v>
      </c>
    </row>
    <row r="192" spans="1:16" ht="46.8" x14ac:dyDescent="0.3">
      <c r="A192" s="93" t="s">
        <v>163</v>
      </c>
      <c r="B192" s="102" t="s">
        <v>486</v>
      </c>
      <c r="C192" s="95">
        <v>3</v>
      </c>
      <c r="D192" s="95">
        <v>1</v>
      </c>
      <c r="E192" s="95">
        <v>1</v>
      </c>
      <c r="F192" s="95">
        <v>3</v>
      </c>
      <c r="G192" s="95">
        <v>3</v>
      </c>
      <c r="H192" s="95" t="s">
        <v>51</v>
      </c>
      <c r="I192" s="95" t="s">
        <v>51</v>
      </c>
      <c r="J192" s="95" t="s">
        <v>51</v>
      </c>
      <c r="K192" s="95" t="s">
        <v>51</v>
      </c>
      <c r="L192" s="95" t="s">
        <v>51</v>
      </c>
      <c r="M192" s="95" t="s">
        <v>51</v>
      </c>
      <c r="N192" s="95">
        <v>2</v>
      </c>
      <c r="O192" s="95">
        <v>3</v>
      </c>
      <c r="P192" s="95">
        <v>3</v>
      </c>
    </row>
    <row r="193" spans="1:16" ht="31.2" x14ac:dyDescent="0.3">
      <c r="A193" s="93" t="s">
        <v>165</v>
      </c>
      <c r="B193" s="102" t="s">
        <v>487</v>
      </c>
      <c r="C193" s="95">
        <v>3</v>
      </c>
      <c r="D193" s="95">
        <v>3</v>
      </c>
      <c r="E193" s="95">
        <v>2</v>
      </c>
      <c r="F193" s="95">
        <v>3</v>
      </c>
      <c r="G193" s="95">
        <v>3</v>
      </c>
      <c r="H193" s="95" t="s">
        <v>51</v>
      </c>
      <c r="I193" s="95" t="s">
        <v>51</v>
      </c>
      <c r="J193" s="95" t="s">
        <v>51</v>
      </c>
      <c r="K193" s="95" t="s">
        <v>51</v>
      </c>
      <c r="L193" s="95" t="s">
        <v>51</v>
      </c>
      <c r="M193" s="95" t="s">
        <v>51</v>
      </c>
      <c r="N193" s="95">
        <v>2</v>
      </c>
      <c r="O193" s="95">
        <v>3</v>
      </c>
      <c r="P193" s="95">
        <v>3</v>
      </c>
    </row>
    <row r="194" spans="1:16" ht="31.2" x14ac:dyDescent="0.3">
      <c r="A194" s="93" t="s">
        <v>167</v>
      </c>
      <c r="B194" s="102" t="s">
        <v>488</v>
      </c>
      <c r="C194" s="95">
        <v>3</v>
      </c>
      <c r="D194" s="95">
        <v>3</v>
      </c>
      <c r="E194" s="95">
        <v>2</v>
      </c>
      <c r="F194" s="95">
        <v>2</v>
      </c>
      <c r="G194" s="95">
        <v>3</v>
      </c>
      <c r="H194" s="95" t="s">
        <v>51</v>
      </c>
      <c r="I194" s="95" t="s">
        <v>51</v>
      </c>
      <c r="J194" s="95" t="s">
        <v>51</v>
      </c>
      <c r="K194" s="95" t="s">
        <v>51</v>
      </c>
      <c r="L194" s="95" t="s">
        <v>51</v>
      </c>
      <c r="M194" s="95" t="s">
        <v>51</v>
      </c>
      <c r="N194" s="95">
        <v>2</v>
      </c>
      <c r="O194" s="95">
        <v>3</v>
      </c>
      <c r="P194" s="95">
        <v>2</v>
      </c>
    </row>
    <row r="195" spans="1:16" ht="31.2" x14ac:dyDescent="0.3">
      <c r="A195" s="93" t="s">
        <v>169</v>
      </c>
      <c r="B195" s="74" t="s">
        <v>489</v>
      </c>
      <c r="C195" s="95">
        <v>1</v>
      </c>
      <c r="D195" s="95">
        <v>1</v>
      </c>
      <c r="E195" s="95">
        <v>1</v>
      </c>
      <c r="F195" s="95">
        <v>2</v>
      </c>
      <c r="G195" s="95">
        <v>3</v>
      </c>
      <c r="H195" s="95" t="s">
        <v>51</v>
      </c>
      <c r="I195" s="95" t="s">
        <v>51</v>
      </c>
      <c r="J195" s="95" t="s">
        <v>51</v>
      </c>
      <c r="K195" s="95" t="s">
        <v>51</v>
      </c>
      <c r="L195" s="95" t="s">
        <v>51</v>
      </c>
      <c r="M195" s="95" t="s">
        <v>51</v>
      </c>
      <c r="N195" s="95">
        <v>2</v>
      </c>
      <c r="O195" s="95">
        <v>2</v>
      </c>
      <c r="P195" s="95">
        <v>2</v>
      </c>
    </row>
    <row r="196" spans="1:16" x14ac:dyDescent="0.3">
      <c r="A196" s="92"/>
      <c r="B196" s="92"/>
      <c r="C196" s="117">
        <f>ROUND(AVERAGE(C190:C195),2)</f>
        <v>2.4</v>
      </c>
      <c r="D196" s="117">
        <f t="shared" ref="D196:P196" si="32">ROUND(AVERAGE(D190:D195),2)</f>
        <v>2.2000000000000002</v>
      </c>
      <c r="E196" s="117">
        <f t="shared" si="32"/>
        <v>1.4</v>
      </c>
      <c r="F196" s="117">
        <f t="shared" si="32"/>
        <v>2.6</v>
      </c>
      <c r="G196" s="117">
        <f t="shared" si="32"/>
        <v>3</v>
      </c>
      <c r="H196" s="117" t="e">
        <f t="shared" si="32"/>
        <v>#DIV/0!</v>
      </c>
      <c r="I196" s="117" t="e">
        <f t="shared" si="32"/>
        <v>#DIV/0!</v>
      </c>
      <c r="J196" s="117" t="e">
        <f t="shared" si="32"/>
        <v>#DIV/0!</v>
      </c>
      <c r="K196" s="117" t="e">
        <f t="shared" si="32"/>
        <v>#DIV/0!</v>
      </c>
      <c r="L196" s="117" t="e">
        <f t="shared" si="32"/>
        <v>#DIV/0!</v>
      </c>
      <c r="M196" s="117" t="e">
        <f t="shared" si="32"/>
        <v>#DIV/0!</v>
      </c>
      <c r="N196" s="117">
        <f t="shared" si="32"/>
        <v>2</v>
      </c>
      <c r="O196" s="117">
        <f t="shared" si="32"/>
        <v>2.8</v>
      </c>
      <c r="P196" s="117">
        <f t="shared" si="32"/>
        <v>2.6</v>
      </c>
    </row>
    <row r="197" spans="1:16" x14ac:dyDescent="0.3">
      <c r="A197" s="92"/>
      <c r="B197" s="92"/>
      <c r="C197" s="117">
        <f>IFERROR(C196,"-")</f>
        <v>2.4</v>
      </c>
      <c r="D197" s="117">
        <f t="shared" ref="D197:P197" si="33">IFERROR(D196,"-")</f>
        <v>2.2000000000000002</v>
      </c>
      <c r="E197" s="117">
        <f t="shared" si="33"/>
        <v>1.4</v>
      </c>
      <c r="F197" s="117">
        <f t="shared" si="33"/>
        <v>2.6</v>
      </c>
      <c r="G197" s="117">
        <f t="shared" si="33"/>
        <v>3</v>
      </c>
      <c r="H197" s="117" t="str">
        <f t="shared" si="33"/>
        <v>-</v>
      </c>
      <c r="I197" s="117" t="str">
        <f t="shared" si="33"/>
        <v>-</v>
      </c>
      <c r="J197" s="117" t="str">
        <f t="shared" si="33"/>
        <v>-</v>
      </c>
      <c r="K197" s="117" t="str">
        <f t="shared" si="33"/>
        <v>-</v>
      </c>
      <c r="L197" s="117" t="str">
        <f t="shared" si="33"/>
        <v>-</v>
      </c>
      <c r="M197" s="117" t="str">
        <f t="shared" si="33"/>
        <v>-</v>
      </c>
      <c r="N197" s="117">
        <f t="shared" si="33"/>
        <v>2</v>
      </c>
      <c r="O197" s="117">
        <f t="shared" si="33"/>
        <v>2.8</v>
      </c>
      <c r="P197" s="117">
        <f t="shared" si="33"/>
        <v>2.6</v>
      </c>
    </row>
    <row r="198" spans="1:16" x14ac:dyDescent="0.3">
      <c r="A198" s="92"/>
      <c r="B198" s="92"/>
      <c r="C198" s="92"/>
      <c r="D198" s="92"/>
      <c r="E198" s="92"/>
      <c r="F198" s="92"/>
      <c r="G198" s="92"/>
      <c r="H198" s="92"/>
      <c r="I198" s="92"/>
      <c r="J198" s="92"/>
      <c r="K198" s="92"/>
      <c r="L198" s="92"/>
      <c r="M198" s="92"/>
      <c r="N198" s="92"/>
      <c r="O198" s="92"/>
      <c r="P198" s="92"/>
    </row>
    <row r="199" spans="1:16" ht="15.6" x14ac:dyDescent="0.3">
      <c r="A199" s="395" t="s">
        <v>753</v>
      </c>
      <c r="B199" s="396"/>
      <c r="C199" s="396"/>
      <c r="D199" s="396"/>
      <c r="E199" s="396"/>
      <c r="F199" s="396"/>
      <c r="G199" s="396"/>
      <c r="H199" s="396"/>
      <c r="I199" s="396"/>
      <c r="J199" s="396"/>
      <c r="K199" s="396"/>
      <c r="L199" s="396"/>
      <c r="M199" s="396"/>
      <c r="N199" s="92"/>
      <c r="O199" s="92"/>
      <c r="P199" s="92"/>
    </row>
    <row r="200" spans="1:16" ht="15" thickBot="1" x14ac:dyDescent="0.35">
      <c r="A200" s="93" t="s">
        <v>392</v>
      </c>
      <c r="B200" s="93" t="s">
        <v>146</v>
      </c>
      <c r="C200" s="93" t="s">
        <v>147</v>
      </c>
      <c r="D200" s="93" t="s">
        <v>148</v>
      </c>
      <c r="E200" s="93" t="s">
        <v>149</v>
      </c>
      <c r="F200" s="93" t="s">
        <v>150</v>
      </c>
      <c r="G200" s="93" t="s">
        <v>151</v>
      </c>
      <c r="H200" s="93" t="s">
        <v>152</v>
      </c>
      <c r="I200" s="93" t="s">
        <v>153</v>
      </c>
      <c r="J200" s="93" t="s">
        <v>154</v>
      </c>
      <c r="K200" s="93" t="s">
        <v>155</v>
      </c>
      <c r="L200" s="93" t="s">
        <v>156</v>
      </c>
      <c r="M200" s="93" t="s">
        <v>157</v>
      </c>
      <c r="N200" s="93" t="s">
        <v>158</v>
      </c>
      <c r="O200" s="93" t="s">
        <v>159</v>
      </c>
      <c r="P200" s="93" t="s">
        <v>160</v>
      </c>
    </row>
    <row r="201" spans="1:16" ht="31.8" thickBot="1" x14ac:dyDescent="0.35">
      <c r="A201" s="93" t="s">
        <v>161</v>
      </c>
      <c r="B201" s="46" t="s">
        <v>490</v>
      </c>
      <c r="C201" s="122">
        <v>3</v>
      </c>
      <c r="D201" s="123">
        <v>2</v>
      </c>
      <c r="E201" s="123" t="s">
        <v>51</v>
      </c>
      <c r="F201" s="123" t="s">
        <v>51</v>
      </c>
      <c r="G201" s="123" t="s">
        <v>51</v>
      </c>
      <c r="H201" s="123" t="s">
        <v>51</v>
      </c>
      <c r="I201" s="123" t="s">
        <v>51</v>
      </c>
      <c r="J201" s="123" t="s">
        <v>51</v>
      </c>
      <c r="K201" s="123" t="s">
        <v>51</v>
      </c>
      <c r="L201" s="123" t="s">
        <v>51</v>
      </c>
      <c r="M201" s="123" t="s">
        <v>51</v>
      </c>
      <c r="N201" s="123" t="s">
        <v>51</v>
      </c>
      <c r="O201" s="123">
        <v>2</v>
      </c>
      <c r="P201" s="123" t="s">
        <v>51</v>
      </c>
    </row>
    <row r="202" spans="1:16" ht="31.8" thickBot="1" x14ac:dyDescent="0.35">
      <c r="A202" s="93" t="s">
        <v>163</v>
      </c>
      <c r="B202" s="46" t="s">
        <v>491</v>
      </c>
      <c r="C202" s="124" t="s">
        <v>51</v>
      </c>
      <c r="D202" s="125" t="s">
        <v>51</v>
      </c>
      <c r="E202" s="125" t="s">
        <v>51</v>
      </c>
      <c r="F202" s="125" t="s">
        <v>51</v>
      </c>
      <c r="G202" s="125" t="s">
        <v>51</v>
      </c>
      <c r="H202" s="125" t="s">
        <v>51</v>
      </c>
      <c r="I202" s="125" t="s">
        <v>51</v>
      </c>
      <c r="J202" s="125">
        <v>2</v>
      </c>
      <c r="K202" s="125">
        <v>1</v>
      </c>
      <c r="L202" s="125">
        <v>3</v>
      </c>
      <c r="M202" s="125">
        <v>1</v>
      </c>
      <c r="N202" s="125">
        <v>1</v>
      </c>
      <c r="O202" s="125" t="s">
        <v>51</v>
      </c>
      <c r="P202" s="125" t="s">
        <v>51</v>
      </c>
    </row>
    <row r="203" spans="1:16" ht="31.8" thickBot="1" x14ac:dyDescent="0.35">
      <c r="A203" s="93" t="s">
        <v>165</v>
      </c>
      <c r="B203" s="46" t="s">
        <v>492</v>
      </c>
      <c r="C203" s="124" t="s">
        <v>51</v>
      </c>
      <c r="D203" s="125" t="s">
        <v>51</v>
      </c>
      <c r="E203" s="125" t="s">
        <v>51</v>
      </c>
      <c r="F203" s="125" t="s">
        <v>51</v>
      </c>
      <c r="G203" s="125" t="s">
        <v>51</v>
      </c>
      <c r="H203" s="125" t="s">
        <v>51</v>
      </c>
      <c r="I203" s="125" t="s">
        <v>51</v>
      </c>
      <c r="J203" s="125" t="s">
        <v>51</v>
      </c>
      <c r="K203" s="125">
        <v>1</v>
      </c>
      <c r="L203" s="125"/>
      <c r="M203" s="125">
        <v>2</v>
      </c>
      <c r="N203" s="125">
        <v>3</v>
      </c>
      <c r="O203" s="125">
        <v>2</v>
      </c>
      <c r="P203" s="125" t="s">
        <v>51</v>
      </c>
    </row>
    <row r="204" spans="1:16" ht="47.4" thickBot="1" x14ac:dyDescent="0.35">
      <c r="A204" s="93" t="s">
        <v>167</v>
      </c>
      <c r="B204" s="46" t="s">
        <v>493</v>
      </c>
      <c r="C204" s="124" t="s">
        <v>51</v>
      </c>
      <c r="D204" s="125">
        <v>2</v>
      </c>
      <c r="E204" s="125" t="s">
        <v>51</v>
      </c>
      <c r="F204" s="125" t="s">
        <v>51</v>
      </c>
      <c r="G204" s="125" t="s">
        <v>51</v>
      </c>
      <c r="H204" s="125" t="s">
        <v>51</v>
      </c>
      <c r="I204" s="125" t="s">
        <v>51</v>
      </c>
      <c r="J204" s="125">
        <v>3</v>
      </c>
      <c r="K204" s="125" t="s">
        <v>51</v>
      </c>
      <c r="L204" s="125" t="s">
        <v>51</v>
      </c>
      <c r="M204" s="125" t="s">
        <v>51</v>
      </c>
      <c r="N204" s="125">
        <v>1</v>
      </c>
      <c r="O204" s="125">
        <v>2</v>
      </c>
      <c r="P204" s="125" t="s">
        <v>51</v>
      </c>
    </row>
    <row r="205" spans="1:16" ht="31.8" thickBot="1" x14ac:dyDescent="0.35">
      <c r="A205" s="93" t="s">
        <v>169</v>
      </c>
      <c r="B205" s="46" t="s">
        <v>494</v>
      </c>
      <c r="C205" s="124" t="s">
        <v>51</v>
      </c>
      <c r="D205" s="125" t="s">
        <v>51</v>
      </c>
      <c r="E205" s="125" t="s">
        <v>51</v>
      </c>
      <c r="F205" s="125" t="s">
        <v>51</v>
      </c>
      <c r="G205" s="125" t="s">
        <v>51</v>
      </c>
      <c r="H205" s="125" t="s">
        <v>51</v>
      </c>
      <c r="I205" s="125" t="s">
        <v>51</v>
      </c>
      <c r="J205" s="125" t="s">
        <v>51</v>
      </c>
      <c r="K205" s="125" t="s">
        <v>51</v>
      </c>
      <c r="L205" s="125">
        <v>3</v>
      </c>
      <c r="M205" s="125" t="s">
        <v>51</v>
      </c>
      <c r="N205" s="125">
        <v>1</v>
      </c>
      <c r="O205" s="125" t="s">
        <v>51</v>
      </c>
      <c r="P205" s="125" t="s">
        <v>51</v>
      </c>
    </row>
    <row r="206" spans="1:16" x14ac:dyDescent="0.3">
      <c r="A206" s="92"/>
      <c r="B206" s="92"/>
      <c r="C206" s="117">
        <f>ROUND(AVERAGE(C200:C205),2)</f>
        <v>3</v>
      </c>
      <c r="D206" s="117">
        <f t="shared" ref="D206:P206" si="34">ROUND(AVERAGE(D200:D205),2)</f>
        <v>2</v>
      </c>
      <c r="E206" s="117" t="e">
        <f t="shared" si="34"/>
        <v>#DIV/0!</v>
      </c>
      <c r="F206" s="117" t="e">
        <f t="shared" si="34"/>
        <v>#DIV/0!</v>
      </c>
      <c r="G206" s="117" t="e">
        <f t="shared" si="34"/>
        <v>#DIV/0!</v>
      </c>
      <c r="H206" s="117" t="e">
        <f t="shared" si="34"/>
        <v>#DIV/0!</v>
      </c>
      <c r="I206" s="117" t="e">
        <f t="shared" si="34"/>
        <v>#DIV/0!</v>
      </c>
      <c r="J206" s="117">
        <f t="shared" si="34"/>
        <v>2.5</v>
      </c>
      <c r="K206" s="117">
        <f t="shared" si="34"/>
        <v>1</v>
      </c>
      <c r="L206" s="117">
        <f t="shared" si="34"/>
        <v>3</v>
      </c>
      <c r="M206" s="117">
        <f t="shared" si="34"/>
        <v>1.5</v>
      </c>
      <c r="N206" s="117">
        <f t="shared" si="34"/>
        <v>1.5</v>
      </c>
      <c r="O206" s="117">
        <f t="shared" si="34"/>
        <v>2</v>
      </c>
      <c r="P206" s="117" t="e">
        <f t="shared" si="34"/>
        <v>#DIV/0!</v>
      </c>
    </row>
    <row r="207" spans="1:16" x14ac:dyDescent="0.3">
      <c r="A207" s="92"/>
      <c r="B207" s="92"/>
      <c r="C207" s="117">
        <f>IFERROR(C206,"-")</f>
        <v>3</v>
      </c>
      <c r="D207" s="117">
        <f t="shared" ref="D207:P207" si="35">IFERROR(D206,"-")</f>
        <v>2</v>
      </c>
      <c r="E207" s="117" t="str">
        <f t="shared" si="35"/>
        <v>-</v>
      </c>
      <c r="F207" s="117" t="str">
        <f t="shared" si="35"/>
        <v>-</v>
      </c>
      <c r="G207" s="117" t="str">
        <f t="shared" si="35"/>
        <v>-</v>
      </c>
      <c r="H207" s="117" t="str">
        <f t="shared" si="35"/>
        <v>-</v>
      </c>
      <c r="I207" s="117" t="str">
        <f t="shared" si="35"/>
        <v>-</v>
      </c>
      <c r="J207" s="117">
        <f t="shared" si="35"/>
        <v>2.5</v>
      </c>
      <c r="K207" s="117">
        <f t="shared" si="35"/>
        <v>1</v>
      </c>
      <c r="L207" s="117">
        <f t="shared" si="35"/>
        <v>3</v>
      </c>
      <c r="M207" s="117">
        <f t="shared" si="35"/>
        <v>1.5</v>
      </c>
      <c r="N207" s="117">
        <f t="shared" si="35"/>
        <v>1.5</v>
      </c>
      <c r="O207" s="117">
        <f t="shared" si="35"/>
        <v>2</v>
      </c>
      <c r="P207" s="117" t="str">
        <f t="shared" si="35"/>
        <v>-</v>
      </c>
    </row>
    <row r="208" spans="1:16" x14ac:dyDescent="0.3">
      <c r="A208" s="92"/>
      <c r="B208" s="92"/>
      <c r="C208" s="92"/>
      <c r="D208" s="92"/>
      <c r="E208" s="92"/>
      <c r="F208" s="92"/>
      <c r="G208" s="92"/>
      <c r="H208" s="92"/>
      <c r="I208" s="92"/>
      <c r="J208" s="92"/>
      <c r="K208" s="92"/>
      <c r="L208" s="92"/>
      <c r="M208" s="92"/>
      <c r="N208" s="92"/>
      <c r="O208" s="92"/>
      <c r="P208" s="92"/>
    </row>
  </sheetData>
  <mergeCells count="21">
    <mergeCell ref="A189:M189"/>
    <mergeCell ref="A199:M199"/>
    <mergeCell ref="A123:M123"/>
    <mergeCell ref="A134:M134"/>
    <mergeCell ref="A145:M145"/>
    <mergeCell ref="A156:M156"/>
    <mergeCell ref="A168:M168"/>
    <mergeCell ref="A178:M178"/>
    <mergeCell ref="B3:K4"/>
    <mergeCell ref="A112:M112"/>
    <mergeCell ref="C5:O5"/>
    <mergeCell ref="A8:M8"/>
    <mergeCell ref="A19:M19"/>
    <mergeCell ref="A31:M31"/>
    <mergeCell ref="A42:M42"/>
    <mergeCell ref="A54:M54"/>
    <mergeCell ref="A66:M66"/>
    <mergeCell ref="A77:M77"/>
    <mergeCell ref="A88:M88"/>
    <mergeCell ref="A99:M99"/>
    <mergeCell ref="C110:M1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P152"/>
  <sheetViews>
    <sheetView topLeftCell="A142" workbookViewId="0">
      <selection activeCell="A142" sqref="A142"/>
    </sheetView>
  </sheetViews>
  <sheetFormatPr defaultRowHeight="14.4" x14ac:dyDescent="0.3"/>
  <cols>
    <col min="1" max="1" width="8.6640625" style="81"/>
    <col min="2" max="2" width="50.44140625" style="81" customWidth="1"/>
    <col min="3" max="3" width="7.5546875" style="109" customWidth="1"/>
    <col min="4" max="4" width="7.109375" style="109" customWidth="1"/>
    <col min="5" max="6" width="7.6640625" style="109" customWidth="1"/>
    <col min="7" max="8" width="7.44140625" style="109" customWidth="1"/>
    <col min="9" max="10" width="8" style="109" customWidth="1"/>
    <col min="11" max="11" width="7.6640625" style="109" customWidth="1"/>
    <col min="12" max="12" width="7.5546875" style="109" customWidth="1"/>
    <col min="13" max="13" width="8.109375" style="109" customWidth="1"/>
    <col min="14" max="15" width="7.88671875" style="109" customWidth="1"/>
    <col min="16" max="16" width="7.109375" style="109" customWidth="1"/>
  </cols>
  <sheetData>
    <row r="4" spans="1:16" ht="17.399999999999999" x14ac:dyDescent="0.3">
      <c r="B4" s="388" t="s">
        <v>768</v>
      </c>
      <c r="C4" s="388"/>
      <c r="D4" s="388"/>
      <c r="E4" s="388"/>
      <c r="F4" s="388"/>
      <c r="G4" s="388"/>
      <c r="H4" s="388"/>
    </row>
    <row r="5" spans="1:16" ht="22.8" x14ac:dyDescent="0.4">
      <c r="A5" s="79"/>
      <c r="B5" s="105"/>
      <c r="C5" s="400" t="s">
        <v>495</v>
      </c>
      <c r="D5" s="392"/>
      <c r="E5" s="392"/>
      <c r="F5" s="392"/>
      <c r="G5" s="392"/>
      <c r="H5" s="392"/>
      <c r="I5" s="392"/>
      <c r="J5" s="392"/>
      <c r="K5" s="392"/>
      <c r="L5" s="392"/>
      <c r="M5" s="392"/>
      <c r="N5" s="392"/>
      <c r="O5" s="392"/>
      <c r="P5" s="110"/>
    </row>
    <row r="6" spans="1:16" x14ac:dyDescent="0.3">
      <c r="A6" s="79"/>
      <c r="B6" s="79"/>
    </row>
    <row r="7" spans="1:16" x14ac:dyDescent="0.3">
      <c r="A7" s="79"/>
      <c r="B7" s="79"/>
    </row>
    <row r="8" spans="1:16" ht="15.6" x14ac:dyDescent="0.3">
      <c r="A8" s="79"/>
      <c r="B8" s="399" t="s">
        <v>755</v>
      </c>
      <c r="C8" s="396"/>
      <c r="D8" s="396"/>
      <c r="E8" s="396"/>
      <c r="F8" s="396"/>
      <c r="G8" s="396"/>
      <c r="H8" s="396"/>
      <c r="I8" s="396"/>
      <c r="J8" s="396"/>
      <c r="K8" s="396"/>
      <c r="L8" s="396"/>
      <c r="M8" s="396"/>
    </row>
    <row r="9" spans="1:16" x14ac:dyDescent="0.3">
      <c r="A9" s="93" t="s">
        <v>392</v>
      </c>
      <c r="B9" s="93" t="s">
        <v>146</v>
      </c>
      <c r="C9" s="93" t="s">
        <v>147</v>
      </c>
      <c r="D9" s="93" t="s">
        <v>148</v>
      </c>
      <c r="E9" s="93" t="s">
        <v>149</v>
      </c>
      <c r="F9" s="93" t="s">
        <v>150</v>
      </c>
      <c r="G9" s="93" t="s">
        <v>151</v>
      </c>
      <c r="H9" s="93" t="s">
        <v>152</v>
      </c>
      <c r="I9" s="93" t="s">
        <v>153</v>
      </c>
      <c r="J9" s="93" t="s">
        <v>154</v>
      </c>
      <c r="K9" s="93" t="s">
        <v>155</v>
      </c>
      <c r="L9" s="93" t="s">
        <v>156</v>
      </c>
      <c r="M9" s="93" t="s">
        <v>157</v>
      </c>
      <c r="N9" s="93" t="s">
        <v>158</v>
      </c>
      <c r="O9" s="93" t="s">
        <v>159</v>
      </c>
      <c r="P9" s="93" t="s">
        <v>160</v>
      </c>
    </row>
    <row r="10" spans="1:16" ht="31.2" x14ac:dyDescent="0.3">
      <c r="A10" s="93" t="s">
        <v>161</v>
      </c>
      <c r="B10" s="74" t="s">
        <v>496</v>
      </c>
      <c r="C10" s="95">
        <v>2</v>
      </c>
      <c r="D10" s="95">
        <v>2</v>
      </c>
      <c r="E10" s="95">
        <v>2</v>
      </c>
      <c r="F10" s="95" t="s">
        <v>51</v>
      </c>
      <c r="G10" s="95" t="s">
        <v>51</v>
      </c>
      <c r="H10" s="95" t="s">
        <v>51</v>
      </c>
      <c r="I10" s="95" t="s">
        <v>51</v>
      </c>
      <c r="J10" s="95" t="s">
        <v>51</v>
      </c>
      <c r="K10" s="95" t="s">
        <v>51</v>
      </c>
      <c r="L10" s="95" t="s">
        <v>51</v>
      </c>
      <c r="M10" s="95" t="s">
        <v>51</v>
      </c>
      <c r="N10" s="95">
        <v>1</v>
      </c>
      <c r="O10" s="95">
        <v>2</v>
      </c>
      <c r="P10" s="95">
        <v>2</v>
      </c>
    </row>
    <row r="11" spans="1:16" ht="31.2" x14ac:dyDescent="0.3">
      <c r="A11" s="93" t="s">
        <v>163</v>
      </c>
      <c r="B11" s="74" t="s">
        <v>497</v>
      </c>
      <c r="C11" s="95" t="s">
        <v>51</v>
      </c>
      <c r="D11" s="95">
        <v>2</v>
      </c>
      <c r="E11" s="95">
        <v>2</v>
      </c>
      <c r="F11" s="95" t="s">
        <v>51</v>
      </c>
      <c r="G11" s="95" t="s">
        <v>51</v>
      </c>
      <c r="H11" s="95" t="s">
        <v>51</v>
      </c>
      <c r="I11" s="95" t="s">
        <v>51</v>
      </c>
      <c r="J11" s="95" t="s">
        <v>51</v>
      </c>
      <c r="K11" s="95" t="s">
        <v>51</v>
      </c>
      <c r="L11" s="95" t="s">
        <v>51</v>
      </c>
      <c r="M11" s="95" t="s">
        <v>51</v>
      </c>
      <c r="N11" s="95">
        <v>2</v>
      </c>
      <c r="O11" s="95">
        <v>2</v>
      </c>
      <c r="P11" s="95">
        <v>3</v>
      </c>
    </row>
    <row r="12" spans="1:16" ht="46.8" x14ac:dyDescent="0.3">
      <c r="A12" s="93" t="s">
        <v>165</v>
      </c>
      <c r="B12" s="74" t="s">
        <v>498</v>
      </c>
      <c r="C12" s="95">
        <v>2</v>
      </c>
      <c r="D12" s="95">
        <v>2</v>
      </c>
      <c r="E12" s="95">
        <v>2</v>
      </c>
      <c r="F12" s="95" t="s">
        <v>51</v>
      </c>
      <c r="G12" s="95" t="s">
        <v>51</v>
      </c>
      <c r="H12" s="95" t="s">
        <v>51</v>
      </c>
      <c r="I12" s="95" t="s">
        <v>51</v>
      </c>
      <c r="J12" s="95" t="s">
        <v>51</v>
      </c>
      <c r="K12" s="95" t="s">
        <v>51</v>
      </c>
      <c r="L12" s="95" t="s">
        <v>51</v>
      </c>
      <c r="M12" s="95" t="s">
        <v>51</v>
      </c>
      <c r="N12" s="95">
        <v>1</v>
      </c>
      <c r="O12" s="95">
        <v>3</v>
      </c>
      <c r="P12" s="95">
        <v>1</v>
      </c>
    </row>
    <row r="13" spans="1:16" ht="31.2" x14ac:dyDescent="0.3">
      <c r="A13" s="93" t="s">
        <v>167</v>
      </c>
      <c r="B13" s="74" t="s">
        <v>499</v>
      </c>
      <c r="C13" s="95" t="s">
        <v>51</v>
      </c>
      <c r="D13" s="95">
        <v>2</v>
      </c>
      <c r="E13" s="95">
        <v>2</v>
      </c>
      <c r="F13" s="95" t="s">
        <v>51</v>
      </c>
      <c r="G13" s="95" t="s">
        <v>51</v>
      </c>
      <c r="H13" s="95" t="s">
        <v>51</v>
      </c>
      <c r="I13" s="95" t="s">
        <v>51</v>
      </c>
      <c r="J13" s="95" t="s">
        <v>51</v>
      </c>
      <c r="K13" s="95" t="s">
        <v>51</v>
      </c>
      <c r="L13" s="95" t="s">
        <v>51</v>
      </c>
      <c r="M13" s="95" t="s">
        <v>51</v>
      </c>
      <c r="N13" s="95">
        <v>1</v>
      </c>
      <c r="O13" s="95">
        <v>2</v>
      </c>
      <c r="P13" s="95">
        <v>3</v>
      </c>
    </row>
    <row r="14" spans="1:16" ht="46.8" x14ac:dyDescent="0.3">
      <c r="A14" s="93" t="s">
        <v>169</v>
      </c>
      <c r="B14" s="74" t="s">
        <v>500</v>
      </c>
      <c r="C14" s="95" t="s">
        <v>51</v>
      </c>
      <c r="D14" s="95">
        <v>1</v>
      </c>
      <c r="E14" s="95" t="s">
        <v>51</v>
      </c>
      <c r="F14" s="95" t="s">
        <v>51</v>
      </c>
      <c r="G14" s="95" t="s">
        <v>51</v>
      </c>
      <c r="H14" s="95" t="s">
        <v>51</v>
      </c>
      <c r="I14" s="95" t="s">
        <v>51</v>
      </c>
      <c r="J14" s="95" t="s">
        <v>51</v>
      </c>
      <c r="K14" s="95" t="s">
        <v>51</v>
      </c>
      <c r="L14" s="95" t="s">
        <v>51</v>
      </c>
      <c r="M14" s="95" t="s">
        <v>51</v>
      </c>
      <c r="N14" s="95">
        <v>1</v>
      </c>
      <c r="O14" s="95">
        <v>2</v>
      </c>
      <c r="P14" s="95">
        <v>1</v>
      </c>
    </row>
    <row r="15" spans="1:16" ht="46.8" x14ac:dyDescent="0.3">
      <c r="A15" s="93" t="s">
        <v>171</v>
      </c>
      <c r="B15" s="74" t="s">
        <v>501</v>
      </c>
      <c r="C15" s="95" t="s">
        <v>51</v>
      </c>
      <c r="D15" s="95">
        <v>2</v>
      </c>
      <c r="E15" s="95">
        <v>2</v>
      </c>
      <c r="F15" s="95" t="s">
        <v>51</v>
      </c>
      <c r="G15" s="95" t="s">
        <v>51</v>
      </c>
      <c r="H15" s="95" t="s">
        <v>51</v>
      </c>
      <c r="I15" s="95" t="s">
        <v>51</v>
      </c>
      <c r="J15" s="95" t="s">
        <v>51</v>
      </c>
      <c r="K15" s="95" t="s">
        <v>51</v>
      </c>
      <c r="L15" s="95" t="s">
        <v>51</v>
      </c>
      <c r="M15" s="95" t="s">
        <v>51</v>
      </c>
      <c r="N15" s="95">
        <v>1</v>
      </c>
      <c r="O15" s="95">
        <v>2</v>
      </c>
      <c r="P15" s="95">
        <v>2</v>
      </c>
    </row>
    <row r="16" spans="1:16" x14ac:dyDescent="0.3">
      <c r="A16" s="79"/>
      <c r="B16" s="79"/>
      <c r="C16" s="109">
        <f>ROUND(AVERAGE(C10:C15),2)</f>
        <v>2</v>
      </c>
      <c r="D16" s="109">
        <f t="shared" ref="D16:P16" si="0">ROUND(AVERAGE(D10:D15),2)</f>
        <v>1.83</v>
      </c>
      <c r="E16" s="109">
        <f t="shared" si="0"/>
        <v>2</v>
      </c>
      <c r="F16" s="109" t="e">
        <f t="shared" si="0"/>
        <v>#DIV/0!</v>
      </c>
      <c r="G16" s="109" t="e">
        <f t="shared" si="0"/>
        <v>#DIV/0!</v>
      </c>
      <c r="H16" s="109" t="e">
        <f t="shared" si="0"/>
        <v>#DIV/0!</v>
      </c>
      <c r="I16" s="109" t="e">
        <f t="shared" si="0"/>
        <v>#DIV/0!</v>
      </c>
      <c r="J16" s="109" t="e">
        <f t="shared" si="0"/>
        <v>#DIV/0!</v>
      </c>
      <c r="K16" s="109" t="e">
        <f t="shared" si="0"/>
        <v>#DIV/0!</v>
      </c>
      <c r="L16" s="109" t="e">
        <f t="shared" si="0"/>
        <v>#DIV/0!</v>
      </c>
      <c r="M16" s="109" t="e">
        <f t="shared" si="0"/>
        <v>#DIV/0!</v>
      </c>
      <c r="N16" s="109">
        <f t="shared" si="0"/>
        <v>1.17</v>
      </c>
      <c r="O16" s="109">
        <f t="shared" si="0"/>
        <v>2.17</v>
      </c>
      <c r="P16" s="109">
        <f t="shared" si="0"/>
        <v>2</v>
      </c>
    </row>
    <row r="17" spans="1:16" x14ac:dyDescent="0.3">
      <c r="A17" s="79"/>
      <c r="B17" s="79"/>
      <c r="C17" s="109">
        <f>IFERROR(C16,"-")</f>
        <v>2</v>
      </c>
      <c r="D17" s="109">
        <f t="shared" ref="D17:P17" si="1">IFERROR(D16,"-")</f>
        <v>1.83</v>
      </c>
      <c r="E17" s="109">
        <f t="shared" si="1"/>
        <v>2</v>
      </c>
      <c r="F17" s="109" t="str">
        <f t="shared" si="1"/>
        <v>-</v>
      </c>
      <c r="G17" s="109" t="str">
        <f t="shared" si="1"/>
        <v>-</v>
      </c>
      <c r="H17" s="109" t="str">
        <f t="shared" si="1"/>
        <v>-</v>
      </c>
      <c r="I17" s="109" t="str">
        <f t="shared" si="1"/>
        <v>-</v>
      </c>
      <c r="J17" s="109" t="str">
        <f t="shared" si="1"/>
        <v>-</v>
      </c>
      <c r="K17" s="109" t="str">
        <f t="shared" si="1"/>
        <v>-</v>
      </c>
      <c r="L17" s="109" t="str">
        <f t="shared" si="1"/>
        <v>-</v>
      </c>
      <c r="M17" s="109" t="str">
        <f t="shared" si="1"/>
        <v>-</v>
      </c>
      <c r="N17" s="109">
        <f t="shared" si="1"/>
        <v>1.17</v>
      </c>
      <c r="O17" s="109">
        <f t="shared" si="1"/>
        <v>2.17</v>
      </c>
      <c r="P17" s="109">
        <f t="shared" si="1"/>
        <v>2</v>
      </c>
    </row>
    <row r="18" spans="1:16" ht="15.6" x14ac:dyDescent="0.3">
      <c r="A18" s="79"/>
      <c r="B18" s="399" t="s">
        <v>756</v>
      </c>
      <c r="C18" s="396"/>
      <c r="D18" s="396"/>
      <c r="E18" s="396"/>
      <c r="F18" s="396"/>
      <c r="G18" s="396"/>
      <c r="H18" s="396"/>
      <c r="I18" s="396"/>
      <c r="J18" s="396"/>
      <c r="K18" s="396"/>
      <c r="L18" s="396"/>
      <c r="M18" s="396"/>
    </row>
    <row r="19" spans="1:16" x14ac:dyDescent="0.3">
      <c r="A19" s="93" t="s">
        <v>392</v>
      </c>
      <c r="B19" s="93" t="s">
        <v>146</v>
      </c>
      <c r="C19" s="93" t="s">
        <v>147</v>
      </c>
      <c r="D19" s="93" t="s">
        <v>148</v>
      </c>
      <c r="E19" s="93" t="s">
        <v>149</v>
      </c>
      <c r="F19" s="93" t="s">
        <v>150</v>
      </c>
      <c r="G19" s="93" t="s">
        <v>151</v>
      </c>
      <c r="H19" s="93" t="s">
        <v>152</v>
      </c>
      <c r="I19" s="93" t="s">
        <v>153</v>
      </c>
      <c r="J19" s="93" t="s">
        <v>154</v>
      </c>
      <c r="K19" s="93" t="s">
        <v>155</v>
      </c>
      <c r="L19" s="93" t="s">
        <v>156</v>
      </c>
      <c r="M19" s="93" t="s">
        <v>157</v>
      </c>
      <c r="N19" s="93" t="s">
        <v>158</v>
      </c>
      <c r="O19" s="93" t="s">
        <v>159</v>
      </c>
      <c r="P19" s="93" t="s">
        <v>160</v>
      </c>
    </row>
    <row r="20" spans="1:16" ht="31.2" x14ac:dyDescent="0.3">
      <c r="A20" s="93" t="s">
        <v>161</v>
      </c>
      <c r="B20" s="74" t="s">
        <v>502</v>
      </c>
      <c r="C20" s="95" t="s">
        <v>51</v>
      </c>
      <c r="D20" s="95" t="s">
        <v>51</v>
      </c>
      <c r="E20" s="95">
        <v>2</v>
      </c>
      <c r="F20" s="95" t="s">
        <v>51</v>
      </c>
      <c r="G20" s="95" t="s">
        <v>51</v>
      </c>
      <c r="H20" s="95" t="s">
        <v>51</v>
      </c>
      <c r="I20" s="95" t="s">
        <v>51</v>
      </c>
      <c r="J20" s="95" t="s">
        <v>51</v>
      </c>
      <c r="K20" s="95" t="s">
        <v>51</v>
      </c>
      <c r="L20" s="95" t="s">
        <v>51</v>
      </c>
      <c r="M20" s="95" t="s">
        <v>51</v>
      </c>
      <c r="N20" s="98" t="s">
        <v>51</v>
      </c>
      <c r="O20" s="95"/>
      <c r="P20" s="95">
        <v>1</v>
      </c>
    </row>
    <row r="21" spans="1:16" ht="31.2" x14ac:dyDescent="0.3">
      <c r="A21" s="93" t="s">
        <v>163</v>
      </c>
      <c r="B21" s="74" t="s">
        <v>503</v>
      </c>
      <c r="C21" s="95">
        <v>1</v>
      </c>
      <c r="D21" s="100" t="s">
        <v>51</v>
      </c>
      <c r="E21" s="100">
        <v>2</v>
      </c>
      <c r="F21" s="100" t="s">
        <v>51</v>
      </c>
      <c r="G21" s="100" t="s">
        <v>51</v>
      </c>
      <c r="H21" s="100" t="s">
        <v>51</v>
      </c>
      <c r="I21" s="100" t="s">
        <v>51</v>
      </c>
      <c r="J21" s="100" t="s">
        <v>51</v>
      </c>
      <c r="K21" s="100" t="s">
        <v>51</v>
      </c>
      <c r="L21" s="100" t="s">
        <v>51</v>
      </c>
      <c r="M21" s="100" t="s">
        <v>51</v>
      </c>
      <c r="N21" s="100" t="s">
        <v>51</v>
      </c>
      <c r="O21" s="100"/>
      <c r="P21" s="100">
        <v>2</v>
      </c>
    </row>
    <row r="22" spans="1:16" ht="46.8" x14ac:dyDescent="0.3">
      <c r="A22" s="93" t="s">
        <v>165</v>
      </c>
      <c r="B22" s="74" t="s">
        <v>504</v>
      </c>
      <c r="C22" s="95">
        <v>3</v>
      </c>
      <c r="D22" s="100">
        <v>2</v>
      </c>
      <c r="E22" s="100">
        <v>3</v>
      </c>
      <c r="F22" s="100">
        <v>2</v>
      </c>
      <c r="G22" s="100" t="s">
        <v>51</v>
      </c>
      <c r="H22" s="100" t="s">
        <v>51</v>
      </c>
      <c r="I22" s="100" t="s">
        <v>51</v>
      </c>
      <c r="J22" s="100" t="s">
        <v>51</v>
      </c>
      <c r="K22" s="100" t="s">
        <v>51</v>
      </c>
      <c r="L22" s="100" t="s">
        <v>51</v>
      </c>
      <c r="M22" s="100" t="s">
        <v>51</v>
      </c>
      <c r="N22" s="100">
        <v>2</v>
      </c>
      <c r="O22" s="100"/>
      <c r="P22" s="100">
        <v>1</v>
      </c>
    </row>
    <row r="23" spans="1:16" ht="31.2" x14ac:dyDescent="0.3">
      <c r="A23" s="93" t="s">
        <v>167</v>
      </c>
      <c r="B23" s="74" t="s">
        <v>505</v>
      </c>
      <c r="C23" s="95">
        <v>2</v>
      </c>
      <c r="D23" s="100">
        <v>3</v>
      </c>
      <c r="E23" s="100">
        <v>3</v>
      </c>
      <c r="F23" s="100">
        <v>2</v>
      </c>
      <c r="G23" s="100" t="s">
        <v>51</v>
      </c>
      <c r="H23" s="100" t="s">
        <v>51</v>
      </c>
      <c r="I23" s="100" t="s">
        <v>51</v>
      </c>
      <c r="J23" s="100" t="s">
        <v>51</v>
      </c>
      <c r="K23" s="100" t="s">
        <v>51</v>
      </c>
      <c r="L23" s="100" t="s">
        <v>51</v>
      </c>
      <c r="M23" s="100" t="s">
        <v>51</v>
      </c>
      <c r="N23" s="100">
        <v>3</v>
      </c>
      <c r="O23" s="100"/>
      <c r="P23" s="100">
        <v>2</v>
      </c>
    </row>
    <row r="24" spans="1:16" ht="31.2" x14ac:dyDescent="0.3">
      <c r="A24" s="93" t="s">
        <v>169</v>
      </c>
      <c r="B24" s="74" t="s">
        <v>506</v>
      </c>
      <c r="C24" s="95">
        <v>2</v>
      </c>
      <c r="D24" s="100" t="s">
        <v>51</v>
      </c>
      <c r="E24" s="100">
        <v>2</v>
      </c>
      <c r="F24" s="100" t="s">
        <v>51</v>
      </c>
      <c r="G24" s="100" t="s">
        <v>51</v>
      </c>
      <c r="H24" s="100" t="s">
        <v>51</v>
      </c>
      <c r="I24" s="100" t="s">
        <v>51</v>
      </c>
      <c r="J24" s="100" t="s">
        <v>51</v>
      </c>
      <c r="K24" s="100" t="s">
        <v>51</v>
      </c>
      <c r="L24" s="100" t="s">
        <v>51</v>
      </c>
      <c r="M24" s="100" t="s">
        <v>51</v>
      </c>
      <c r="N24" s="100">
        <v>2</v>
      </c>
      <c r="O24" s="100"/>
      <c r="P24" s="100">
        <v>2</v>
      </c>
    </row>
    <row r="25" spans="1:16" ht="31.2" x14ac:dyDescent="0.3">
      <c r="A25" s="93" t="s">
        <v>171</v>
      </c>
      <c r="B25" s="74" t="s">
        <v>507</v>
      </c>
      <c r="C25" s="95">
        <v>2</v>
      </c>
      <c r="D25" s="100">
        <v>2</v>
      </c>
      <c r="E25" s="100">
        <v>2</v>
      </c>
      <c r="F25" s="100">
        <v>1</v>
      </c>
      <c r="G25" s="100" t="s">
        <v>51</v>
      </c>
      <c r="H25" s="100" t="s">
        <v>51</v>
      </c>
      <c r="I25" s="100" t="s">
        <v>51</v>
      </c>
      <c r="J25" s="100" t="s">
        <v>51</v>
      </c>
      <c r="K25" s="100" t="s">
        <v>51</v>
      </c>
      <c r="L25" s="100" t="s">
        <v>51</v>
      </c>
      <c r="M25" s="100" t="s">
        <v>51</v>
      </c>
      <c r="N25" s="100">
        <v>3</v>
      </c>
      <c r="O25" s="100"/>
      <c r="P25" s="100">
        <v>2</v>
      </c>
    </row>
    <row r="26" spans="1:16" x14ac:dyDescent="0.3">
      <c r="A26" s="79"/>
      <c r="B26" s="79"/>
      <c r="C26" s="109">
        <f>ROUND(AVERAGE(C20:C25),2)</f>
        <v>2</v>
      </c>
      <c r="D26" s="109">
        <f t="shared" ref="D26:P26" si="2">ROUND(AVERAGE(D20:D25),2)</f>
        <v>2.33</v>
      </c>
      <c r="E26" s="109">
        <f t="shared" si="2"/>
        <v>2.33</v>
      </c>
      <c r="F26" s="109">
        <f t="shared" si="2"/>
        <v>1.67</v>
      </c>
      <c r="G26" s="109" t="e">
        <f t="shared" si="2"/>
        <v>#DIV/0!</v>
      </c>
      <c r="H26" s="109" t="e">
        <f t="shared" si="2"/>
        <v>#DIV/0!</v>
      </c>
      <c r="I26" s="109" t="e">
        <f t="shared" si="2"/>
        <v>#DIV/0!</v>
      </c>
      <c r="J26" s="109" t="e">
        <f t="shared" si="2"/>
        <v>#DIV/0!</v>
      </c>
      <c r="K26" s="109" t="e">
        <f t="shared" si="2"/>
        <v>#DIV/0!</v>
      </c>
      <c r="L26" s="109" t="e">
        <f t="shared" si="2"/>
        <v>#DIV/0!</v>
      </c>
      <c r="M26" s="109" t="e">
        <f t="shared" si="2"/>
        <v>#DIV/0!</v>
      </c>
      <c r="N26" s="109">
        <f t="shared" si="2"/>
        <v>2.5</v>
      </c>
      <c r="O26" s="109" t="e">
        <f t="shared" si="2"/>
        <v>#DIV/0!</v>
      </c>
      <c r="P26" s="109">
        <f t="shared" si="2"/>
        <v>1.67</v>
      </c>
    </row>
    <row r="27" spans="1:16" x14ac:dyDescent="0.3">
      <c r="A27" s="79"/>
      <c r="B27" s="79"/>
      <c r="C27" s="109">
        <f>IFERROR(C26,"-")</f>
        <v>2</v>
      </c>
      <c r="D27" s="109">
        <f t="shared" ref="D27:P27" si="3">IFERROR(D26,"-")</f>
        <v>2.33</v>
      </c>
      <c r="E27" s="109">
        <f t="shared" si="3"/>
        <v>2.33</v>
      </c>
      <c r="F27" s="109">
        <f t="shared" si="3"/>
        <v>1.67</v>
      </c>
      <c r="G27" s="109" t="str">
        <f t="shared" si="3"/>
        <v>-</v>
      </c>
      <c r="H27" s="109" t="str">
        <f t="shared" si="3"/>
        <v>-</v>
      </c>
      <c r="I27" s="109" t="str">
        <f t="shared" si="3"/>
        <v>-</v>
      </c>
      <c r="J27" s="109" t="str">
        <f t="shared" si="3"/>
        <v>-</v>
      </c>
      <c r="K27" s="109" t="str">
        <f t="shared" si="3"/>
        <v>-</v>
      </c>
      <c r="L27" s="109" t="str">
        <f t="shared" si="3"/>
        <v>-</v>
      </c>
      <c r="M27" s="109" t="str">
        <f t="shared" si="3"/>
        <v>-</v>
      </c>
      <c r="N27" s="109">
        <f t="shared" si="3"/>
        <v>2.5</v>
      </c>
      <c r="O27" s="109" t="str">
        <f t="shared" si="3"/>
        <v>-</v>
      </c>
      <c r="P27" s="109">
        <f t="shared" si="3"/>
        <v>1.67</v>
      </c>
    </row>
    <row r="28" spans="1:16" x14ac:dyDescent="0.3">
      <c r="A28" s="79"/>
      <c r="B28" s="79"/>
    </row>
    <row r="29" spans="1:16" ht="15.6" x14ac:dyDescent="0.3">
      <c r="A29" s="79"/>
      <c r="B29" s="399" t="s">
        <v>757</v>
      </c>
      <c r="C29" s="396"/>
      <c r="D29" s="396"/>
      <c r="E29" s="396"/>
      <c r="F29" s="396"/>
      <c r="G29" s="396"/>
      <c r="H29" s="396"/>
      <c r="I29" s="396"/>
      <c r="J29" s="396"/>
      <c r="K29" s="396"/>
      <c r="L29" s="396"/>
      <c r="M29" s="396"/>
    </row>
    <row r="30" spans="1:16" x14ac:dyDescent="0.3">
      <c r="A30" s="93" t="s">
        <v>392</v>
      </c>
      <c r="B30" s="93" t="s">
        <v>146</v>
      </c>
      <c r="C30" s="93" t="s">
        <v>147</v>
      </c>
      <c r="D30" s="93" t="s">
        <v>148</v>
      </c>
      <c r="E30" s="93" t="s">
        <v>149</v>
      </c>
      <c r="F30" s="93" t="s">
        <v>150</v>
      </c>
      <c r="G30" s="93" t="s">
        <v>151</v>
      </c>
      <c r="H30" s="93" t="s">
        <v>152</v>
      </c>
      <c r="I30" s="93" t="s">
        <v>153</v>
      </c>
      <c r="J30" s="93" t="s">
        <v>154</v>
      </c>
      <c r="K30" s="93" t="s">
        <v>155</v>
      </c>
      <c r="L30" s="93" t="s">
        <v>156</v>
      </c>
      <c r="M30" s="93" t="s">
        <v>157</v>
      </c>
      <c r="N30" s="93" t="s">
        <v>158</v>
      </c>
      <c r="O30" s="93" t="s">
        <v>159</v>
      </c>
      <c r="P30" s="93" t="s">
        <v>160</v>
      </c>
    </row>
    <row r="31" spans="1:16" ht="62.4" x14ac:dyDescent="0.3">
      <c r="A31" s="93" t="s">
        <v>161</v>
      </c>
      <c r="B31" s="103" t="s">
        <v>508</v>
      </c>
      <c r="C31" s="95">
        <v>3</v>
      </c>
      <c r="D31" s="95">
        <v>3</v>
      </c>
      <c r="E31" s="95">
        <v>1</v>
      </c>
      <c r="F31" s="95" t="s">
        <v>51</v>
      </c>
      <c r="G31" s="95" t="s">
        <v>51</v>
      </c>
      <c r="H31" s="95" t="s">
        <v>51</v>
      </c>
      <c r="I31" s="95" t="s">
        <v>51</v>
      </c>
      <c r="J31" s="95" t="s">
        <v>51</v>
      </c>
      <c r="K31" s="95" t="s">
        <v>51</v>
      </c>
      <c r="L31" s="95" t="s">
        <v>51</v>
      </c>
      <c r="M31" s="95" t="s">
        <v>51</v>
      </c>
      <c r="N31" s="95">
        <v>2</v>
      </c>
      <c r="O31" s="95">
        <v>3</v>
      </c>
      <c r="P31" s="95">
        <v>1</v>
      </c>
    </row>
    <row r="32" spans="1:16" ht="46.8" x14ac:dyDescent="0.3">
      <c r="A32" s="93" t="s">
        <v>163</v>
      </c>
      <c r="B32" s="103" t="s">
        <v>509</v>
      </c>
      <c r="C32" s="95">
        <v>3</v>
      </c>
      <c r="D32" s="95">
        <v>3</v>
      </c>
      <c r="E32" s="95">
        <v>2</v>
      </c>
      <c r="F32" s="95" t="s">
        <v>51</v>
      </c>
      <c r="G32" s="95" t="s">
        <v>51</v>
      </c>
      <c r="H32" s="95">
        <v>2</v>
      </c>
      <c r="I32" s="95" t="s">
        <v>51</v>
      </c>
      <c r="J32" s="95" t="s">
        <v>51</v>
      </c>
      <c r="K32" s="95" t="s">
        <v>51</v>
      </c>
      <c r="L32" s="95" t="s">
        <v>51</v>
      </c>
      <c r="M32" s="95" t="s">
        <v>51</v>
      </c>
      <c r="N32" s="95">
        <v>2</v>
      </c>
      <c r="O32" s="95">
        <v>3</v>
      </c>
      <c r="P32" s="95">
        <v>2</v>
      </c>
    </row>
    <row r="33" spans="1:16" ht="31.2" x14ac:dyDescent="0.3">
      <c r="A33" s="93" t="s">
        <v>165</v>
      </c>
      <c r="B33" s="103" t="s">
        <v>510</v>
      </c>
      <c r="C33" s="95">
        <v>3</v>
      </c>
      <c r="D33" s="95">
        <v>3</v>
      </c>
      <c r="E33" s="95">
        <v>2</v>
      </c>
      <c r="F33" s="95" t="s">
        <v>51</v>
      </c>
      <c r="G33" s="95" t="s">
        <v>51</v>
      </c>
      <c r="H33" s="95">
        <v>2</v>
      </c>
      <c r="I33" s="95" t="s">
        <v>51</v>
      </c>
      <c r="J33" s="95" t="s">
        <v>51</v>
      </c>
      <c r="K33" s="95" t="s">
        <v>51</v>
      </c>
      <c r="L33" s="95" t="s">
        <v>51</v>
      </c>
      <c r="M33" s="95" t="s">
        <v>51</v>
      </c>
      <c r="N33" s="95">
        <v>3</v>
      </c>
      <c r="O33" s="95">
        <v>3</v>
      </c>
      <c r="P33" s="95">
        <v>3</v>
      </c>
    </row>
    <row r="34" spans="1:16" ht="31.2" x14ac:dyDescent="0.3">
      <c r="A34" s="93" t="s">
        <v>167</v>
      </c>
      <c r="B34" s="103" t="s">
        <v>511</v>
      </c>
      <c r="C34" s="95">
        <v>3</v>
      </c>
      <c r="D34" s="95">
        <v>2</v>
      </c>
      <c r="E34" s="95">
        <v>2</v>
      </c>
      <c r="F34" s="95" t="s">
        <v>51</v>
      </c>
      <c r="G34" s="95" t="s">
        <v>51</v>
      </c>
      <c r="H34" s="95">
        <v>2</v>
      </c>
      <c r="I34" s="95" t="s">
        <v>51</v>
      </c>
      <c r="J34" s="95" t="s">
        <v>51</v>
      </c>
      <c r="K34" s="95" t="s">
        <v>51</v>
      </c>
      <c r="L34" s="95" t="s">
        <v>51</v>
      </c>
      <c r="M34" s="95" t="s">
        <v>51</v>
      </c>
      <c r="N34" s="95">
        <v>3</v>
      </c>
      <c r="O34" s="95">
        <v>2</v>
      </c>
      <c r="P34" s="95">
        <v>2</v>
      </c>
    </row>
    <row r="35" spans="1:16" ht="46.8" x14ac:dyDescent="0.3">
      <c r="A35" s="93" t="s">
        <v>169</v>
      </c>
      <c r="B35" s="103" t="s">
        <v>512</v>
      </c>
      <c r="C35" s="95">
        <v>3</v>
      </c>
      <c r="D35" s="95">
        <v>3</v>
      </c>
      <c r="E35" s="95">
        <v>3</v>
      </c>
      <c r="F35" s="95" t="s">
        <v>51</v>
      </c>
      <c r="G35" s="95" t="s">
        <v>51</v>
      </c>
      <c r="H35" s="95">
        <v>3</v>
      </c>
      <c r="I35" s="95" t="s">
        <v>51</v>
      </c>
      <c r="J35" s="95" t="s">
        <v>51</v>
      </c>
      <c r="K35" s="95" t="s">
        <v>51</v>
      </c>
      <c r="L35" s="95" t="s">
        <v>51</v>
      </c>
      <c r="M35" s="95" t="s">
        <v>51</v>
      </c>
      <c r="N35" s="95">
        <v>2</v>
      </c>
      <c r="O35" s="95">
        <v>3</v>
      </c>
      <c r="P35" s="95">
        <v>3</v>
      </c>
    </row>
    <row r="36" spans="1:16" ht="31.2" x14ac:dyDescent="0.3">
      <c r="A36" s="93" t="s">
        <v>171</v>
      </c>
      <c r="B36" s="103" t="s">
        <v>513</v>
      </c>
      <c r="C36" s="95">
        <v>3</v>
      </c>
      <c r="D36" s="95">
        <v>2</v>
      </c>
      <c r="E36" s="95">
        <v>2</v>
      </c>
      <c r="F36" s="95" t="s">
        <v>51</v>
      </c>
      <c r="G36" s="95" t="s">
        <v>51</v>
      </c>
      <c r="H36" s="95">
        <v>2</v>
      </c>
      <c r="I36" s="95" t="s">
        <v>51</v>
      </c>
      <c r="J36" s="95" t="s">
        <v>51</v>
      </c>
      <c r="K36" s="95" t="s">
        <v>51</v>
      </c>
      <c r="L36" s="95" t="s">
        <v>51</v>
      </c>
      <c r="M36" s="95" t="s">
        <v>51</v>
      </c>
      <c r="N36" s="95">
        <v>1</v>
      </c>
      <c r="O36" s="95">
        <v>2</v>
      </c>
      <c r="P36" s="95">
        <v>3</v>
      </c>
    </row>
    <row r="37" spans="1:16" x14ac:dyDescent="0.3">
      <c r="A37" s="79"/>
      <c r="B37" s="79"/>
      <c r="C37" s="109">
        <f>ROUND(AVERAGE(C31:C36),2)</f>
        <v>3</v>
      </c>
      <c r="D37" s="109">
        <f t="shared" ref="D37:P37" si="4">ROUND(AVERAGE(D31:D36),2)</f>
        <v>2.67</v>
      </c>
      <c r="E37" s="109">
        <f t="shared" si="4"/>
        <v>2</v>
      </c>
      <c r="F37" s="109" t="e">
        <f t="shared" si="4"/>
        <v>#DIV/0!</v>
      </c>
      <c r="G37" s="109" t="e">
        <f t="shared" si="4"/>
        <v>#DIV/0!</v>
      </c>
      <c r="H37" s="109">
        <f t="shared" si="4"/>
        <v>2.2000000000000002</v>
      </c>
      <c r="I37" s="109" t="e">
        <f t="shared" si="4"/>
        <v>#DIV/0!</v>
      </c>
      <c r="J37" s="109" t="e">
        <f t="shared" si="4"/>
        <v>#DIV/0!</v>
      </c>
      <c r="K37" s="109" t="e">
        <f t="shared" si="4"/>
        <v>#DIV/0!</v>
      </c>
      <c r="L37" s="109" t="e">
        <f t="shared" si="4"/>
        <v>#DIV/0!</v>
      </c>
      <c r="M37" s="109" t="e">
        <f t="shared" si="4"/>
        <v>#DIV/0!</v>
      </c>
      <c r="N37" s="109">
        <f t="shared" si="4"/>
        <v>2.17</v>
      </c>
      <c r="O37" s="109">
        <f t="shared" si="4"/>
        <v>2.67</v>
      </c>
      <c r="P37" s="109">
        <f t="shared" si="4"/>
        <v>2.33</v>
      </c>
    </row>
    <row r="38" spans="1:16" x14ac:dyDescent="0.3">
      <c r="A38" s="79"/>
      <c r="B38" s="79"/>
      <c r="C38" s="109">
        <f>IFERROR(C37,"-")</f>
        <v>3</v>
      </c>
      <c r="D38" s="109">
        <f t="shared" ref="D38:P38" si="5">IFERROR(D37,"-")</f>
        <v>2.67</v>
      </c>
      <c r="E38" s="109">
        <f t="shared" si="5"/>
        <v>2</v>
      </c>
      <c r="F38" s="109" t="str">
        <f t="shared" si="5"/>
        <v>-</v>
      </c>
      <c r="G38" s="109" t="str">
        <f t="shared" si="5"/>
        <v>-</v>
      </c>
      <c r="H38" s="109">
        <f t="shared" si="5"/>
        <v>2.2000000000000002</v>
      </c>
      <c r="I38" s="109" t="str">
        <f t="shared" si="5"/>
        <v>-</v>
      </c>
      <c r="J38" s="109" t="str">
        <f t="shared" si="5"/>
        <v>-</v>
      </c>
      <c r="K38" s="109" t="str">
        <f t="shared" si="5"/>
        <v>-</v>
      </c>
      <c r="L38" s="109" t="str">
        <f t="shared" si="5"/>
        <v>-</v>
      </c>
      <c r="M38" s="109" t="str">
        <f t="shared" si="5"/>
        <v>-</v>
      </c>
      <c r="N38" s="109">
        <f t="shared" si="5"/>
        <v>2.17</v>
      </c>
      <c r="O38" s="109">
        <f t="shared" si="5"/>
        <v>2.67</v>
      </c>
      <c r="P38" s="109">
        <f t="shared" si="5"/>
        <v>2.33</v>
      </c>
    </row>
    <row r="39" spans="1:16" x14ac:dyDescent="0.3">
      <c r="A39" s="79"/>
      <c r="B39" s="79"/>
    </row>
    <row r="40" spans="1:16" ht="15.6" x14ac:dyDescent="0.3">
      <c r="A40" s="79"/>
      <c r="B40" s="399" t="s">
        <v>758</v>
      </c>
      <c r="C40" s="396"/>
      <c r="D40" s="396"/>
      <c r="E40" s="396"/>
      <c r="F40" s="396"/>
      <c r="G40" s="396"/>
      <c r="H40" s="396"/>
      <c r="I40" s="396"/>
      <c r="J40" s="396"/>
      <c r="K40" s="396"/>
      <c r="L40" s="396"/>
      <c r="M40" s="396"/>
    </row>
    <row r="41" spans="1:16" x14ac:dyDescent="0.3">
      <c r="A41" s="93" t="s">
        <v>392</v>
      </c>
      <c r="B41" s="93" t="s">
        <v>146</v>
      </c>
      <c r="C41" s="93" t="s">
        <v>147</v>
      </c>
      <c r="D41" s="93" t="s">
        <v>148</v>
      </c>
      <c r="E41" s="93" t="s">
        <v>149</v>
      </c>
      <c r="F41" s="93" t="s">
        <v>150</v>
      </c>
      <c r="G41" s="93" t="s">
        <v>151</v>
      </c>
      <c r="H41" s="93" t="s">
        <v>152</v>
      </c>
      <c r="I41" s="93" t="s">
        <v>153</v>
      </c>
      <c r="J41" s="93" t="s">
        <v>154</v>
      </c>
      <c r="K41" s="93" t="s">
        <v>155</v>
      </c>
      <c r="L41" s="93" t="s">
        <v>156</v>
      </c>
      <c r="M41" s="93" t="s">
        <v>157</v>
      </c>
      <c r="N41" s="93" t="s">
        <v>158</v>
      </c>
      <c r="O41" s="93" t="s">
        <v>159</v>
      </c>
      <c r="P41" s="93" t="s">
        <v>160</v>
      </c>
    </row>
    <row r="42" spans="1:16" ht="46.8" x14ac:dyDescent="0.3">
      <c r="A42" s="93" t="s">
        <v>161</v>
      </c>
      <c r="B42" s="74" t="s">
        <v>514</v>
      </c>
      <c r="C42" s="95">
        <v>2</v>
      </c>
      <c r="D42" s="95" t="s">
        <v>51</v>
      </c>
      <c r="E42" s="95" t="s">
        <v>51</v>
      </c>
      <c r="F42" s="95" t="s">
        <v>51</v>
      </c>
      <c r="G42" s="95" t="s">
        <v>51</v>
      </c>
      <c r="H42" s="95" t="s">
        <v>51</v>
      </c>
      <c r="I42" s="95" t="s">
        <v>51</v>
      </c>
      <c r="J42" s="95" t="s">
        <v>51</v>
      </c>
      <c r="K42" s="95" t="s">
        <v>51</v>
      </c>
      <c r="L42" s="95" t="s">
        <v>51</v>
      </c>
      <c r="M42" s="95" t="s">
        <v>51</v>
      </c>
      <c r="N42" s="95" t="s">
        <v>51</v>
      </c>
      <c r="O42" s="95" t="s">
        <v>51</v>
      </c>
      <c r="P42" s="95" t="s">
        <v>51</v>
      </c>
    </row>
    <row r="43" spans="1:16" ht="46.8" x14ac:dyDescent="0.3">
      <c r="A43" s="93" t="s">
        <v>163</v>
      </c>
      <c r="B43" s="74" t="s">
        <v>515</v>
      </c>
      <c r="C43" s="95">
        <v>1</v>
      </c>
      <c r="D43" s="100">
        <v>2</v>
      </c>
      <c r="E43" s="95" t="s">
        <v>51</v>
      </c>
      <c r="F43" s="95" t="s">
        <v>51</v>
      </c>
      <c r="G43" s="95" t="s">
        <v>51</v>
      </c>
      <c r="H43" s="95" t="s">
        <v>51</v>
      </c>
      <c r="I43" s="95" t="s">
        <v>51</v>
      </c>
      <c r="J43" s="95" t="s">
        <v>51</v>
      </c>
      <c r="K43" s="95" t="s">
        <v>51</v>
      </c>
      <c r="L43" s="95" t="s">
        <v>51</v>
      </c>
      <c r="M43" s="95" t="s">
        <v>51</v>
      </c>
      <c r="N43" s="95" t="s">
        <v>51</v>
      </c>
      <c r="O43" s="100">
        <v>2</v>
      </c>
      <c r="P43" s="95" t="s">
        <v>51</v>
      </c>
    </row>
    <row r="44" spans="1:16" ht="15.6" x14ac:dyDescent="0.3">
      <c r="A44" s="93" t="s">
        <v>165</v>
      </c>
      <c r="B44" s="74" t="s">
        <v>516</v>
      </c>
      <c r="C44" s="95" t="s">
        <v>51</v>
      </c>
      <c r="D44" s="100">
        <v>1</v>
      </c>
      <c r="E44" s="95" t="s">
        <v>51</v>
      </c>
      <c r="F44" s="95" t="s">
        <v>51</v>
      </c>
      <c r="G44" s="95" t="s">
        <v>51</v>
      </c>
      <c r="H44" s="95" t="s">
        <v>51</v>
      </c>
      <c r="I44" s="95" t="s">
        <v>51</v>
      </c>
      <c r="J44" s="95" t="s">
        <v>51</v>
      </c>
      <c r="K44" s="95" t="s">
        <v>51</v>
      </c>
      <c r="L44" s="95" t="s">
        <v>51</v>
      </c>
      <c r="M44" s="95" t="s">
        <v>51</v>
      </c>
      <c r="N44" s="95" t="s">
        <v>51</v>
      </c>
      <c r="O44" s="100">
        <v>1</v>
      </c>
      <c r="P44" s="95" t="s">
        <v>51</v>
      </c>
    </row>
    <row r="45" spans="1:16" ht="31.2" x14ac:dyDescent="0.3">
      <c r="A45" s="93" t="s">
        <v>167</v>
      </c>
      <c r="B45" s="74" t="s">
        <v>517</v>
      </c>
      <c r="C45" s="95" t="s">
        <v>51</v>
      </c>
      <c r="D45" s="100">
        <v>1</v>
      </c>
      <c r="E45" s="95" t="s">
        <v>51</v>
      </c>
      <c r="F45" s="95" t="s">
        <v>51</v>
      </c>
      <c r="G45" s="95" t="s">
        <v>51</v>
      </c>
      <c r="H45" s="95" t="s">
        <v>51</v>
      </c>
      <c r="I45" s="95" t="s">
        <v>51</v>
      </c>
      <c r="J45" s="95" t="s">
        <v>51</v>
      </c>
      <c r="K45" s="95" t="s">
        <v>51</v>
      </c>
      <c r="L45" s="95" t="s">
        <v>51</v>
      </c>
      <c r="M45" s="95" t="s">
        <v>51</v>
      </c>
      <c r="N45" s="100">
        <v>1</v>
      </c>
      <c r="O45" s="100">
        <v>1</v>
      </c>
      <c r="P45" s="95" t="s">
        <v>51</v>
      </c>
    </row>
    <row r="46" spans="1:16" ht="31.2" x14ac:dyDescent="0.3">
      <c r="A46" s="93" t="s">
        <v>169</v>
      </c>
      <c r="B46" s="74" t="s">
        <v>518</v>
      </c>
      <c r="C46" s="95" t="s">
        <v>51</v>
      </c>
      <c r="D46" s="95" t="s">
        <v>51</v>
      </c>
      <c r="E46" s="95" t="s">
        <v>51</v>
      </c>
      <c r="F46" s="95" t="s">
        <v>51</v>
      </c>
      <c r="G46" s="95" t="s">
        <v>51</v>
      </c>
      <c r="H46" s="95" t="s">
        <v>51</v>
      </c>
      <c r="I46" s="95" t="s">
        <v>51</v>
      </c>
      <c r="J46" s="95" t="s">
        <v>51</v>
      </c>
      <c r="K46" s="95" t="s">
        <v>51</v>
      </c>
      <c r="L46" s="95" t="s">
        <v>51</v>
      </c>
      <c r="M46" s="95" t="s">
        <v>51</v>
      </c>
      <c r="N46" s="95" t="s">
        <v>51</v>
      </c>
      <c r="O46" s="100">
        <v>1</v>
      </c>
      <c r="P46" s="95" t="s">
        <v>51</v>
      </c>
    </row>
    <row r="47" spans="1:16" ht="31.2" x14ac:dyDescent="0.3">
      <c r="A47" s="93" t="s">
        <v>171</v>
      </c>
      <c r="B47" s="74" t="s">
        <v>519</v>
      </c>
      <c r="C47" s="95">
        <v>2</v>
      </c>
      <c r="D47" s="100">
        <v>2</v>
      </c>
      <c r="E47" s="95" t="s">
        <v>51</v>
      </c>
      <c r="F47" s="95" t="s">
        <v>51</v>
      </c>
      <c r="G47" s="95" t="s">
        <v>51</v>
      </c>
      <c r="H47" s="95" t="s">
        <v>51</v>
      </c>
      <c r="I47" s="95" t="s">
        <v>51</v>
      </c>
      <c r="J47" s="95" t="s">
        <v>51</v>
      </c>
      <c r="K47" s="95" t="s">
        <v>51</v>
      </c>
      <c r="L47" s="95" t="s">
        <v>51</v>
      </c>
      <c r="M47" s="95" t="s">
        <v>51</v>
      </c>
      <c r="N47" s="100">
        <v>1</v>
      </c>
      <c r="O47" s="95" t="s">
        <v>51</v>
      </c>
      <c r="P47" s="95" t="s">
        <v>51</v>
      </c>
    </row>
    <row r="48" spans="1:16" x14ac:dyDescent="0.3">
      <c r="A48" s="79"/>
      <c r="B48" s="79"/>
      <c r="C48" s="109">
        <f>ROUND(AVERAGE(C42:C47),2)</f>
        <v>1.67</v>
      </c>
      <c r="D48" s="109">
        <f t="shared" ref="D48:P48" si="6">ROUND(AVERAGE(D42:D47),2)</f>
        <v>1.5</v>
      </c>
      <c r="E48" s="109" t="e">
        <f t="shared" si="6"/>
        <v>#DIV/0!</v>
      </c>
      <c r="F48" s="109" t="e">
        <f t="shared" si="6"/>
        <v>#DIV/0!</v>
      </c>
      <c r="G48" s="109" t="e">
        <f t="shared" si="6"/>
        <v>#DIV/0!</v>
      </c>
      <c r="H48" s="109" t="e">
        <f t="shared" si="6"/>
        <v>#DIV/0!</v>
      </c>
      <c r="I48" s="109" t="e">
        <f t="shared" si="6"/>
        <v>#DIV/0!</v>
      </c>
      <c r="J48" s="109" t="e">
        <f t="shared" si="6"/>
        <v>#DIV/0!</v>
      </c>
      <c r="K48" s="109" t="e">
        <f t="shared" si="6"/>
        <v>#DIV/0!</v>
      </c>
      <c r="L48" s="109" t="e">
        <f t="shared" si="6"/>
        <v>#DIV/0!</v>
      </c>
      <c r="M48" s="109" t="e">
        <f t="shared" si="6"/>
        <v>#DIV/0!</v>
      </c>
      <c r="N48" s="109">
        <f t="shared" si="6"/>
        <v>1</v>
      </c>
      <c r="O48" s="109">
        <f t="shared" si="6"/>
        <v>1.25</v>
      </c>
      <c r="P48" s="109" t="e">
        <f t="shared" si="6"/>
        <v>#DIV/0!</v>
      </c>
    </row>
    <row r="49" spans="1:16" x14ac:dyDescent="0.3">
      <c r="A49" s="79"/>
      <c r="B49" s="79"/>
      <c r="C49" s="109">
        <f>IFERROR(C48,"-")</f>
        <v>1.67</v>
      </c>
      <c r="D49" s="109">
        <f t="shared" ref="D49:P49" si="7">IFERROR(D48,"-")</f>
        <v>1.5</v>
      </c>
      <c r="E49" s="109" t="str">
        <f t="shared" si="7"/>
        <v>-</v>
      </c>
      <c r="F49" s="109" t="str">
        <f t="shared" si="7"/>
        <v>-</v>
      </c>
      <c r="G49" s="109" t="str">
        <f t="shared" si="7"/>
        <v>-</v>
      </c>
      <c r="H49" s="109" t="str">
        <f t="shared" si="7"/>
        <v>-</v>
      </c>
      <c r="I49" s="109" t="str">
        <f t="shared" si="7"/>
        <v>-</v>
      </c>
      <c r="J49" s="109" t="str">
        <f t="shared" si="7"/>
        <v>-</v>
      </c>
      <c r="K49" s="109" t="str">
        <f t="shared" si="7"/>
        <v>-</v>
      </c>
      <c r="L49" s="109" t="str">
        <f t="shared" si="7"/>
        <v>-</v>
      </c>
      <c r="M49" s="109" t="str">
        <f t="shared" si="7"/>
        <v>-</v>
      </c>
      <c r="N49" s="109">
        <f t="shared" si="7"/>
        <v>1</v>
      </c>
      <c r="O49" s="109">
        <f t="shared" si="7"/>
        <v>1.25</v>
      </c>
      <c r="P49" s="109" t="str">
        <f t="shared" si="7"/>
        <v>-</v>
      </c>
    </row>
    <row r="50" spans="1:16" x14ac:dyDescent="0.3">
      <c r="A50" s="79"/>
      <c r="B50" s="79"/>
    </row>
    <row r="51" spans="1:16" x14ac:dyDescent="0.3">
      <c r="A51" s="79"/>
      <c r="B51" s="79"/>
    </row>
    <row r="52" spans="1:16" ht="15.6" x14ac:dyDescent="0.3">
      <c r="A52" s="79"/>
      <c r="B52" s="399" t="s">
        <v>759</v>
      </c>
      <c r="C52" s="396"/>
      <c r="D52" s="396"/>
      <c r="E52" s="396"/>
      <c r="F52" s="396"/>
      <c r="G52" s="396"/>
      <c r="H52" s="396"/>
      <c r="I52" s="396"/>
      <c r="J52" s="396"/>
      <c r="K52" s="396"/>
      <c r="L52" s="396"/>
      <c r="M52" s="396"/>
    </row>
    <row r="53" spans="1:16" x14ac:dyDescent="0.3">
      <c r="A53" s="93" t="s">
        <v>392</v>
      </c>
      <c r="B53" s="93" t="s">
        <v>146</v>
      </c>
      <c r="C53" s="93" t="s">
        <v>147</v>
      </c>
      <c r="D53" s="93" t="s">
        <v>148</v>
      </c>
      <c r="E53" s="93" t="s">
        <v>149</v>
      </c>
      <c r="F53" s="93" t="s">
        <v>150</v>
      </c>
      <c r="G53" s="93" t="s">
        <v>151</v>
      </c>
      <c r="H53" s="93" t="s">
        <v>152</v>
      </c>
      <c r="I53" s="93" t="s">
        <v>153</v>
      </c>
      <c r="J53" s="93" t="s">
        <v>154</v>
      </c>
      <c r="K53" s="93" t="s">
        <v>155</v>
      </c>
      <c r="L53" s="93" t="s">
        <v>156</v>
      </c>
      <c r="M53" s="93" t="s">
        <v>157</v>
      </c>
      <c r="N53" s="93" t="s">
        <v>158</v>
      </c>
      <c r="O53" s="93" t="s">
        <v>159</v>
      </c>
      <c r="P53" s="93" t="s">
        <v>160</v>
      </c>
    </row>
    <row r="54" spans="1:16" ht="31.2" x14ac:dyDescent="0.3">
      <c r="A54" s="93" t="s">
        <v>161</v>
      </c>
      <c r="B54" s="103" t="s">
        <v>520</v>
      </c>
      <c r="C54" s="95">
        <v>2</v>
      </c>
      <c r="D54" s="95" t="s">
        <v>51</v>
      </c>
      <c r="E54" s="95">
        <v>1</v>
      </c>
      <c r="F54" s="95" t="s">
        <v>51</v>
      </c>
      <c r="G54" s="95" t="s">
        <v>51</v>
      </c>
      <c r="H54" s="95" t="s">
        <v>51</v>
      </c>
      <c r="I54" s="95" t="s">
        <v>51</v>
      </c>
      <c r="J54" s="95" t="s">
        <v>51</v>
      </c>
      <c r="K54" s="95" t="s">
        <v>51</v>
      </c>
      <c r="L54" s="95" t="s">
        <v>51</v>
      </c>
      <c r="M54" s="95" t="s">
        <v>51</v>
      </c>
      <c r="N54" s="95">
        <v>1</v>
      </c>
      <c r="O54" s="95">
        <v>3</v>
      </c>
      <c r="P54" s="95">
        <v>1</v>
      </c>
    </row>
    <row r="55" spans="1:16" ht="31.2" x14ac:dyDescent="0.3">
      <c r="A55" s="93" t="s">
        <v>163</v>
      </c>
      <c r="B55" s="74" t="s">
        <v>521</v>
      </c>
      <c r="C55" s="95">
        <v>2</v>
      </c>
      <c r="D55" s="100">
        <v>3</v>
      </c>
      <c r="E55" s="100">
        <v>2</v>
      </c>
      <c r="F55" s="100" t="s">
        <v>51</v>
      </c>
      <c r="G55" s="100" t="s">
        <v>51</v>
      </c>
      <c r="H55" s="100" t="s">
        <v>51</v>
      </c>
      <c r="I55" s="100" t="s">
        <v>51</v>
      </c>
      <c r="J55" s="100" t="s">
        <v>51</v>
      </c>
      <c r="K55" s="100" t="s">
        <v>51</v>
      </c>
      <c r="L55" s="100" t="s">
        <v>51</v>
      </c>
      <c r="M55" s="100" t="s">
        <v>51</v>
      </c>
      <c r="N55" s="100">
        <v>2</v>
      </c>
      <c r="O55" s="95">
        <v>3</v>
      </c>
      <c r="P55" s="95">
        <v>2</v>
      </c>
    </row>
    <row r="56" spans="1:16" ht="46.8" x14ac:dyDescent="0.3">
      <c r="A56" s="93" t="s">
        <v>165</v>
      </c>
      <c r="B56" s="74" t="s">
        <v>522</v>
      </c>
      <c r="C56" s="95">
        <v>2</v>
      </c>
      <c r="D56" s="100">
        <v>2</v>
      </c>
      <c r="E56" s="100">
        <v>1</v>
      </c>
      <c r="F56" s="100" t="s">
        <v>51</v>
      </c>
      <c r="G56" s="100" t="s">
        <v>51</v>
      </c>
      <c r="H56" s="100" t="s">
        <v>51</v>
      </c>
      <c r="I56" s="100" t="s">
        <v>51</v>
      </c>
      <c r="J56" s="100" t="s">
        <v>51</v>
      </c>
      <c r="K56" s="100" t="s">
        <v>51</v>
      </c>
      <c r="L56" s="100" t="s">
        <v>51</v>
      </c>
      <c r="M56" s="100" t="s">
        <v>51</v>
      </c>
      <c r="N56" s="100">
        <v>2</v>
      </c>
      <c r="O56" s="95">
        <v>3</v>
      </c>
      <c r="P56" s="95">
        <v>3</v>
      </c>
    </row>
    <row r="57" spans="1:16" ht="46.8" x14ac:dyDescent="0.3">
      <c r="A57" s="93" t="s">
        <v>167</v>
      </c>
      <c r="B57" s="74" t="s">
        <v>523</v>
      </c>
      <c r="C57" s="95">
        <v>2</v>
      </c>
      <c r="D57" s="100">
        <v>1</v>
      </c>
      <c r="E57" s="100">
        <v>1</v>
      </c>
      <c r="F57" s="100" t="s">
        <v>51</v>
      </c>
      <c r="G57" s="100" t="s">
        <v>51</v>
      </c>
      <c r="H57" s="100" t="s">
        <v>51</v>
      </c>
      <c r="I57" s="100" t="s">
        <v>51</v>
      </c>
      <c r="J57" s="100"/>
      <c r="K57" s="100" t="s">
        <v>51</v>
      </c>
      <c r="L57" s="100" t="s">
        <v>51</v>
      </c>
      <c r="M57" s="100" t="s">
        <v>51</v>
      </c>
      <c r="N57" s="100">
        <v>1</v>
      </c>
      <c r="O57" s="95">
        <v>3</v>
      </c>
      <c r="P57" s="95">
        <v>2</v>
      </c>
    </row>
    <row r="58" spans="1:16" ht="46.8" x14ac:dyDescent="0.3">
      <c r="A58" s="93" t="s">
        <v>169</v>
      </c>
      <c r="B58" s="74" t="s">
        <v>524</v>
      </c>
      <c r="C58" s="95">
        <v>2</v>
      </c>
      <c r="D58" s="100">
        <v>2</v>
      </c>
      <c r="E58" s="100">
        <v>1</v>
      </c>
      <c r="F58" s="100" t="s">
        <v>51</v>
      </c>
      <c r="G58" s="100" t="s">
        <v>51</v>
      </c>
      <c r="H58" s="100" t="s">
        <v>51</v>
      </c>
      <c r="I58" s="100" t="s">
        <v>51</v>
      </c>
      <c r="J58" s="100" t="s">
        <v>51</v>
      </c>
      <c r="K58" s="100" t="s">
        <v>51</v>
      </c>
      <c r="L58" s="100" t="s">
        <v>51</v>
      </c>
      <c r="M58" s="100" t="s">
        <v>51</v>
      </c>
      <c r="N58" s="100">
        <v>1</v>
      </c>
      <c r="O58" s="95">
        <v>3</v>
      </c>
      <c r="P58" s="95">
        <v>3</v>
      </c>
    </row>
    <row r="59" spans="1:16" ht="46.8" x14ac:dyDescent="0.3">
      <c r="A59" s="93" t="s">
        <v>171</v>
      </c>
      <c r="B59" s="74" t="s">
        <v>525</v>
      </c>
      <c r="C59" s="95">
        <v>2</v>
      </c>
      <c r="D59" s="100">
        <v>2</v>
      </c>
      <c r="E59" s="100">
        <v>1</v>
      </c>
      <c r="F59" s="100" t="s">
        <v>51</v>
      </c>
      <c r="G59" s="100" t="s">
        <v>51</v>
      </c>
      <c r="H59" s="100" t="s">
        <v>51</v>
      </c>
      <c r="I59" s="100" t="s">
        <v>51</v>
      </c>
      <c r="J59" s="100" t="s">
        <v>51</v>
      </c>
      <c r="K59" s="100" t="s">
        <v>51</v>
      </c>
      <c r="L59" s="100" t="s">
        <v>51</v>
      </c>
      <c r="M59" s="100" t="s">
        <v>51</v>
      </c>
      <c r="N59" s="100">
        <v>1</v>
      </c>
      <c r="O59" s="95">
        <v>3</v>
      </c>
      <c r="P59" s="95">
        <v>2</v>
      </c>
    </row>
    <row r="60" spans="1:16" x14ac:dyDescent="0.3">
      <c r="A60" s="79"/>
      <c r="B60" s="79"/>
      <c r="C60" s="109">
        <f>ROUND(AVERAGE(C54:C59),2)</f>
        <v>2</v>
      </c>
      <c r="D60" s="109">
        <f t="shared" ref="D60:P60" si="8">ROUND(AVERAGE(D54:D59),2)</f>
        <v>2</v>
      </c>
      <c r="E60" s="109">
        <f t="shared" si="8"/>
        <v>1.17</v>
      </c>
      <c r="F60" s="109" t="e">
        <f t="shared" si="8"/>
        <v>#DIV/0!</v>
      </c>
      <c r="G60" s="109" t="e">
        <f t="shared" si="8"/>
        <v>#DIV/0!</v>
      </c>
      <c r="H60" s="109" t="e">
        <f t="shared" si="8"/>
        <v>#DIV/0!</v>
      </c>
      <c r="I60" s="109" t="e">
        <f t="shared" si="8"/>
        <v>#DIV/0!</v>
      </c>
      <c r="J60" s="109" t="e">
        <f t="shared" si="8"/>
        <v>#DIV/0!</v>
      </c>
      <c r="K60" s="109" t="e">
        <f t="shared" si="8"/>
        <v>#DIV/0!</v>
      </c>
      <c r="L60" s="109" t="e">
        <f t="shared" si="8"/>
        <v>#DIV/0!</v>
      </c>
      <c r="M60" s="109" t="e">
        <f t="shared" si="8"/>
        <v>#DIV/0!</v>
      </c>
      <c r="N60" s="109">
        <f t="shared" si="8"/>
        <v>1.33</v>
      </c>
      <c r="O60" s="109">
        <f t="shared" si="8"/>
        <v>3</v>
      </c>
      <c r="P60" s="109">
        <f t="shared" si="8"/>
        <v>2.17</v>
      </c>
    </row>
    <row r="61" spans="1:16" x14ac:dyDescent="0.3">
      <c r="A61" s="79"/>
      <c r="B61" s="79"/>
      <c r="C61" s="109">
        <f>IFERROR(C60,"-")</f>
        <v>2</v>
      </c>
      <c r="D61" s="109">
        <f t="shared" ref="D61:P61" si="9">IFERROR(D60,"-")</f>
        <v>2</v>
      </c>
      <c r="E61" s="109">
        <f t="shared" si="9"/>
        <v>1.17</v>
      </c>
      <c r="F61" s="109" t="str">
        <f t="shared" si="9"/>
        <v>-</v>
      </c>
      <c r="G61" s="109" t="str">
        <f t="shared" si="9"/>
        <v>-</v>
      </c>
      <c r="H61" s="109" t="str">
        <f t="shared" si="9"/>
        <v>-</v>
      </c>
      <c r="I61" s="109" t="str">
        <f t="shared" si="9"/>
        <v>-</v>
      </c>
      <c r="J61" s="109" t="str">
        <f t="shared" si="9"/>
        <v>-</v>
      </c>
      <c r="K61" s="109" t="str">
        <f t="shared" si="9"/>
        <v>-</v>
      </c>
      <c r="L61" s="109" t="str">
        <f t="shared" si="9"/>
        <v>-</v>
      </c>
      <c r="M61" s="109" t="str">
        <f t="shared" si="9"/>
        <v>-</v>
      </c>
      <c r="N61" s="109">
        <f t="shared" si="9"/>
        <v>1.33</v>
      </c>
      <c r="O61" s="109">
        <f t="shared" si="9"/>
        <v>3</v>
      </c>
      <c r="P61" s="109">
        <f t="shared" si="9"/>
        <v>2.17</v>
      </c>
    </row>
    <row r="62" spans="1:16" x14ac:dyDescent="0.3">
      <c r="A62" s="79"/>
      <c r="B62" s="79"/>
    </row>
    <row r="63" spans="1:16" x14ac:dyDescent="0.3">
      <c r="A63" s="79"/>
      <c r="B63" s="79"/>
    </row>
    <row r="64" spans="1:16" ht="15.6" x14ac:dyDescent="0.3">
      <c r="A64" s="79"/>
      <c r="B64" s="399" t="s">
        <v>760</v>
      </c>
      <c r="C64" s="396"/>
      <c r="D64" s="396"/>
      <c r="E64" s="396"/>
      <c r="F64" s="396"/>
      <c r="G64" s="396"/>
      <c r="H64" s="396"/>
      <c r="I64" s="396"/>
      <c r="J64" s="396"/>
      <c r="K64" s="396"/>
      <c r="L64" s="396"/>
      <c r="M64" s="396"/>
    </row>
    <row r="65" spans="1:16" x14ac:dyDescent="0.3">
      <c r="A65" s="93" t="s">
        <v>392</v>
      </c>
      <c r="B65" s="93" t="s">
        <v>146</v>
      </c>
      <c r="C65" s="93" t="s">
        <v>147</v>
      </c>
      <c r="D65" s="93" t="s">
        <v>148</v>
      </c>
      <c r="E65" s="93" t="s">
        <v>149</v>
      </c>
      <c r="F65" s="93" t="s">
        <v>150</v>
      </c>
      <c r="G65" s="93" t="s">
        <v>151</v>
      </c>
      <c r="H65" s="93" t="s">
        <v>152</v>
      </c>
      <c r="I65" s="93" t="s">
        <v>153</v>
      </c>
      <c r="J65" s="93" t="s">
        <v>154</v>
      </c>
      <c r="K65" s="93" t="s">
        <v>155</v>
      </c>
      <c r="L65" s="93" t="s">
        <v>156</v>
      </c>
      <c r="M65" s="93" t="s">
        <v>157</v>
      </c>
      <c r="N65" s="93" t="s">
        <v>158</v>
      </c>
      <c r="O65" s="93" t="s">
        <v>159</v>
      </c>
      <c r="P65" s="93" t="s">
        <v>160</v>
      </c>
    </row>
    <row r="66" spans="1:16" ht="31.2" x14ac:dyDescent="0.3">
      <c r="A66" s="93" t="s">
        <v>161</v>
      </c>
      <c r="B66" s="74" t="s">
        <v>526</v>
      </c>
      <c r="C66" s="95">
        <v>3</v>
      </c>
      <c r="D66" s="95">
        <v>2</v>
      </c>
      <c r="E66" s="95">
        <v>1</v>
      </c>
      <c r="F66" s="95" t="s">
        <v>51</v>
      </c>
      <c r="G66" s="95" t="s">
        <v>51</v>
      </c>
      <c r="H66" s="95" t="s">
        <v>51</v>
      </c>
      <c r="I66" s="95" t="s">
        <v>51</v>
      </c>
      <c r="J66" s="95" t="s">
        <v>51</v>
      </c>
      <c r="K66" s="95" t="s">
        <v>51</v>
      </c>
      <c r="L66" s="95" t="s">
        <v>51</v>
      </c>
      <c r="M66" s="95" t="s">
        <v>51</v>
      </c>
      <c r="N66" s="95">
        <v>2</v>
      </c>
      <c r="O66" s="95">
        <v>3</v>
      </c>
      <c r="P66" s="95">
        <v>1</v>
      </c>
    </row>
    <row r="67" spans="1:16" ht="46.8" x14ac:dyDescent="0.3">
      <c r="A67" s="93" t="s">
        <v>163</v>
      </c>
      <c r="B67" s="74" t="s">
        <v>527</v>
      </c>
      <c r="C67" s="95">
        <v>2</v>
      </c>
      <c r="D67" s="95">
        <v>2</v>
      </c>
      <c r="E67" s="95">
        <v>1</v>
      </c>
      <c r="F67" s="95">
        <v>2</v>
      </c>
      <c r="G67" s="95" t="s">
        <v>51</v>
      </c>
      <c r="H67" s="95" t="s">
        <v>51</v>
      </c>
      <c r="I67" s="95" t="s">
        <v>51</v>
      </c>
      <c r="J67" s="95" t="s">
        <v>51</v>
      </c>
      <c r="K67" s="95" t="s">
        <v>51</v>
      </c>
      <c r="L67" s="95" t="s">
        <v>51</v>
      </c>
      <c r="M67" s="95" t="s">
        <v>51</v>
      </c>
      <c r="N67" s="95">
        <v>2</v>
      </c>
      <c r="O67" s="95">
        <v>3</v>
      </c>
      <c r="P67" s="95">
        <v>2</v>
      </c>
    </row>
    <row r="68" spans="1:16" ht="31.2" x14ac:dyDescent="0.3">
      <c r="A68" s="93" t="s">
        <v>165</v>
      </c>
      <c r="B68" s="74" t="s">
        <v>528</v>
      </c>
      <c r="C68" s="95">
        <v>2</v>
      </c>
      <c r="D68" s="95">
        <v>2</v>
      </c>
      <c r="E68" s="95">
        <v>1</v>
      </c>
      <c r="F68" s="95">
        <v>3</v>
      </c>
      <c r="G68" s="95" t="s">
        <v>51</v>
      </c>
      <c r="H68" s="95" t="s">
        <v>51</v>
      </c>
      <c r="I68" s="95" t="s">
        <v>51</v>
      </c>
      <c r="J68" s="95" t="s">
        <v>51</v>
      </c>
      <c r="K68" s="95" t="s">
        <v>51</v>
      </c>
      <c r="L68" s="95" t="s">
        <v>51</v>
      </c>
      <c r="M68" s="95" t="s">
        <v>51</v>
      </c>
      <c r="N68" s="95" t="s">
        <v>51</v>
      </c>
      <c r="O68" s="95">
        <v>3</v>
      </c>
      <c r="P68" s="95">
        <v>3</v>
      </c>
    </row>
    <row r="69" spans="1:16" ht="31.2" x14ac:dyDescent="0.3">
      <c r="A69" s="93" t="s">
        <v>167</v>
      </c>
      <c r="B69" s="74" t="s">
        <v>529</v>
      </c>
      <c r="C69" s="95">
        <v>3</v>
      </c>
      <c r="D69" s="95">
        <v>2</v>
      </c>
      <c r="E69" s="95">
        <v>2</v>
      </c>
      <c r="F69" s="95">
        <v>2</v>
      </c>
      <c r="G69" s="95" t="s">
        <v>51</v>
      </c>
      <c r="H69" s="95" t="s">
        <v>51</v>
      </c>
      <c r="I69" s="95" t="s">
        <v>51</v>
      </c>
      <c r="J69" s="95" t="s">
        <v>51</v>
      </c>
      <c r="K69" s="95" t="s">
        <v>51</v>
      </c>
      <c r="L69" s="95" t="s">
        <v>51</v>
      </c>
      <c r="M69" s="95" t="s">
        <v>51</v>
      </c>
      <c r="N69" s="95">
        <v>2</v>
      </c>
      <c r="O69" s="95">
        <v>3</v>
      </c>
      <c r="P69" s="95">
        <v>2</v>
      </c>
    </row>
    <row r="70" spans="1:16" ht="46.8" x14ac:dyDescent="0.3">
      <c r="A70" s="93" t="s">
        <v>169</v>
      </c>
      <c r="B70" s="74" t="s">
        <v>530</v>
      </c>
      <c r="C70" s="95">
        <v>2</v>
      </c>
      <c r="D70" s="95">
        <v>3</v>
      </c>
      <c r="E70" s="95">
        <v>3</v>
      </c>
      <c r="F70" s="95">
        <v>3</v>
      </c>
      <c r="G70" s="95" t="s">
        <v>51</v>
      </c>
      <c r="H70" s="95" t="s">
        <v>51</v>
      </c>
      <c r="I70" s="95" t="s">
        <v>51</v>
      </c>
      <c r="J70" s="95" t="s">
        <v>51</v>
      </c>
      <c r="K70" s="95" t="s">
        <v>51</v>
      </c>
      <c r="L70" s="95" t="s">
        <v>51</v>
      </c>
      <c r="M70" s="95" t="s">
        <v>51</v>
      </c>
      <c r="N70" s="95">
        <v>2</v>
      </c>
      <c r="O70" s="95">
        <v>3</v>
      </c>
      <c r="P70" s="95">
        <v>3</v>
      </c>
    </row>
    <row r="71" spans="1:16" ht="46.8" x14ac:dyDescent="0.3">
      <c r="A71" s="93" t="s">
        <v>171</v>
      </c>
      <c r="B71" s="74" t="s">
        <v>531</v>
      </c>
      <c r="C71" s="95">
        <v>2</v>
      </c>
      <c r="D71" s="95">
        <v>2</v>
      </c>
      <c r="E71" s="95" t="s">
        <v>51</v>
      </c>
      <c r="F71" s="95">
        <v>2</v>
      </c>
      <c r="G71" s="95" t="s">
        <v>51</v>
      </c>
      <c r="H71" s="95"/>
      <c r="I71" s="95" t="s">
        <v>51</v>
      </c>
      <c r="J71" s="95" t="s">
        <v>51</v>
      </c>
      <c r="K71" s="95" t="s">
        <v>51</v>
      </c>
      <c r="L71" s="95" t="s">
        <v>51</v>
      </c>
      <c r="M71" s="95" t="s">
        <v>51</v>
      </c>
      <c r="N71" s="95">
        <v>1</v>
      </c>
      <c r="O71" s="95">
        <v>3</v>
      </c>
      <c r="P71" s="95">
        <v>2</v>
      </c>
    </row>
    <row r="72" spans="1:16" x14ac:dyDescent="0.3">
      <c r="A72" s="79"/>
      <c r="B72" s="79"/>
      <c r="C72" s="109">
        <f>ROUND(AVERAGE(C66:C71),2)</f>
        <v>2.33</v>
      </c>
      <c r="D72" s="109">
        <f t="shared" ref="D72:P72" si="10">ROUND(AVERAGE(D66:D71),2)</f>
        <v>2.17</v>
      </c>
      <c r="E72" s="109">
        <f t="shared" si="10"/>
        <v>1.6</v>
      </c>
      <c r="F72" s="109">
        <f t="shared" si="10"/>
        <v>2.4</v>
      </c>
      <c r="G72" s="109" t="e">
        <f t="shared" si="10"/>
        <v>#DIV/0!</v>
      </c>
      <c r="H72" s="109" t="e">
        <f t="shared" si="10"/>
        <v>#DIV/0!</v>
      </c>
      <c r="I72" s="109" t="e">
        <f t="shared" si="10"/>
        <v>#DIV/0!</v>
      </c>
      <c r="J72" s="109" t="e">
        <f t="shared" si="10"/>
        <v>#DIV/0!</v>
      </c>
      <c r="K72" s="109" t="e">
        <f t="shared" si="10"/>
        <v>#DIV/0!</v>
      </c>
      <c r="L72" s="109" t="e">
        <f t="shared" si="10"/>
        <v>#DIV/0!</v>
      </c>
      <c r="M72" s="109" t="e">
        <f t="shared" si="10"/>
        <v>#DIV/0!</v>
      </c>
      <c r="N72" s="109">
        <f t="shared" si="10"/>
        <v>1.8</v>
      </c>
      <c r="O72" s="109">
        <f t="shared" si="10"/>
        <v>3</v>
      </c>
      <c r="P72" s="109">
        <f t="shared" si="10"/>
        <v>2.17</v>
      </c>
    </row>
    <row r="73" spans="1:16" x14ac:dyDescent="0.3">
      <c r="A73" s="79"/>
      <c r="B73" s="79"/>
      <c r="C73" s="109">
        <f>IFERROR(C72,"-")</f>
        <v>2.33</v>
      </c>
      <c r="D73" s="109">
        <f t="shared" ref="D73:P73" si="11">IFERROR(D72,"-")</f>
        <v>2.17</v>
      </c>
      <c r="E73" s="109">
        <f t="shared" si="11"/>
        <v>1.6</v>
      </c>
      <c r="F73" s="109">
        <f t="shared" si="11"/>
        <v>2.4</v>
      </c>
      <c r="G73" s="109" t="str">
        <f t="shared" si="11"/>
        <v>-</v>
      </c>
      <c r="H73" s="109" t="str">
        <f t="shared" si="11"/>
        <v>-</v>
      </c>
      <c r="I73" s="109" t="str">
        <f t="shared" si="11"/>
        <v>-</v>
      </c>
      <c r="J73" s="109" t="str">
        <f t="shared" si="11"/>
        <v>-</v>
      </c>
      <c r="K73" s="109" t="str">
        <f t="shared" si="11"/>
        <v>-</v>
      </c>
      <c r="L73" s="109" t="str">
        <f t="shared" si="11"/>
        <v>-</v>
      </c>
      <c r="M73" s="109" t="str">
        <f t="shared" si="11"/>
        <v>-</v>
      </c>
      <c r="N73" s="109">
        <f t="shared" si="11"/>
        <v>1.8</v>
      </c>
      <c r="O73" s="109">
        <f t="shared" si="11"/>
        <v>3</v>
      </c>
      <c r="P73" s="109">
        <f t="shared" si="11"/>
        <v>2.17</v>
      </c>
    </row>
    <row r="74" spans="1:16" x14ac:dyDescent="0.3">
      <c r="A74" s="79"/>
      <c r="B74" s="79"/>
    </row>
    <row r="75" spans="1:16" x14ac:dyDescent="0.3">
      <c r="A75" s="79"/>
      <c r="B75" s="79"/>
    </row>
    <row r="76" spans="1:16" ht="15.6" x14ac:dyDescent="0.3">
      <c r="A76" s="79"/>
      <c r="B76" s="399" t="s">
        <v>761</v>
      </c>
      <c r="C76" s="396"/>
      <c r="D76" s="396"/>
      <c r="E76" s="396"/>
      <c r="F76" s="396"/>
      <c r="G76" s="396"/>
      <c r="H76" s="396"/>
      <c r="I76" s="396"/>
      <c r="J76" s="396"/>
      <c r="K76" s="396"/>
      <c r="L76" s="396"/>
      <c r="M76" s="396"/>
    </row>
    <row r="77" spans="1:16" x14ac:dyDescent="0.3">
      <c r="A77" s="93" t="s">
        <v>392</v>
      </c>
      <c r="B77" s="93" t="s">
        <v>146</v>
      </c>
      <c r="C77" s="93" t="s">
        <v>147</v>
      </c>
      <c r="D77" s="93" t="s">
        <v>148</v>
      </c>
      <c r="E77" s="93" t="s">
        <v>149</v>
      </c>
      <c r="F77" s="93" t="s">
        <v>150</v>
      </c>
      <c r="G77" s="93" t="s">
        <v>151</v>
      </c>
      <c r="H77" s="93" t="s">
        <v>152</v>
      </c>
      <c r="I77" s="93" t="s">
        <v>153</v>
      </c>
      <c r="J77" s="93" t="s">
        <v>154</v>
      </c>
      <c r="K77" s="93" t="s">
        <v>155</v>
      </c>
      <c r="L77" s="93" t="s">
        <v>156</v>
      </c>
      <c r="M77" s="93" t="s">
        <v>157</v>
      </c>
      <c r="N77" s="93" t="s">
        <v>158</v>
      </c>
      <c r="O77" s="93" t="s">
        <v>159</v>
      </c>
      <c r="P77" s="93" t="s">
        <v>160</v>
      </c>
    </row>
    <row r="78" spans="1:16" ht="31.2" x14ac:dyDescent="0.3">
      <c r="A78" s="93" t="s">
        <v>161</v>
      </c>
      <c r="B78" s="74" t="s">
        <v>532</v>
      </c>
      <c r="C78" s="95" t="s">
        <v>51</v>
      </c>
      <c r="D78" s="95" t="s">
        <v>51</v>
      </c>
      <c r="E78" s="95" t="s">
        <v>51</v>
      </c>
      <c r="F78" s="95" t="s">
        <v>51</v>
      </c>
      <c r="G78" s="95">
        <v>3</v>
      </c>
      <c r="H78" s="95" t="s">
        <v>51</v>
      </c>
      <c r="I78" s="95" t="s">
        <v>51</v>
      </c>
      <c r="J78" s="95" t="s">
        <v>51</v>
      </c>
      <c r="K78" s="95" t="s">
        <v>51</v>
      </c>
      <c r="L78" s="95" t="s">
        <v>51</v>
      </c>
      <c r="M78" s="95" t="s">
        <v>51</v>
      </c>
      <c r="N78" s="95">
        <v>2</v>
      </c>
      <c r="O78" s="95">
        <v>2</v>
      </c>
      <c r="P78" s="95">
        <v>1</v>
      </c>
    </row>
    <row r="79" spans="1:16" ht="31.2" x14ac:dyDescent="0.3">
      <c r="A79" s="93" t="s">
        <v>163</v>
      </c>
      <c r="B79" s="74" t="s">
        <v>533</v>
      </c>
      <c r="C79" s="95">
        <v>2</v>
      </c>
      <c r="D79" s="100">
        <v>2</v>
      </c>
      <c r="E79" s="100" t="s">
        <v>51</v>
      </c>
      <c r="F79" s="100">
        <v>2</v>
      </c>
      <c r="G79" s="100">
        <v>3</v>
      </c>
      <c r="H79" s="100" t="s">
        <v>51</v>
      </c>
      <c r="I79" s="100" t="s">
        <v>51</v>
      </c>
      <c r="J79" s="100" t="s">
        <v>51</v>
      </c>
      <c r="K79" s="100" t="s">
        <v>51</v>
      </c>
      <c r="L79" s="100" t="s">
        <v>51</v>
      </c>
      <c r="M79" s="100" t="s">
        <v>51</v>
      </c>
      <c r="N79" s="100">
        <v>2</v>
      </c>
      <c r="O79" s="95">
        <v>2</v>
      </c>
      <c r="P79" s="100">
        <v>3</v>
      </c>
    </row>
    <row r="80" spans="1:16" ht="31.2" x14ac:dyDescent="0.3">
      <c r="A80" s="93" t="s">
        <v>165</v>
      </c>
      <c r="B80" s="74" t="s">
        <v>534</v>
      </c>
      <c r="C80" s="95">
        <v>1</v>
      </c>
      <c r="D80" s="100">
        <v>2</v>
      </c>
      <c r="E80" s="100" t="s">
        <v>51</v>
      </c>
      <c r="F80" s="100">
        <v>2</v>
      </c>
      <c r="G80" s="100">
        <v>3</v>
      </c>
      <c r="H80" s="100" t="s">
        <v>51</v>
      </c>
      <c r="I80" s="100" t="s">
        <v>51</v>
      </c>
      <c r="J80" s="100" t="s">
        <v>51</v>
      </c>
      <c r="K80" s="100" t="s">
        <v>51</v>
      </c>
      <c r="L80" s="100" t="s">
        <v>51</v>
      </c>
      <c r="M80" s="100" t="s">
        <v>51</v>
      </c>
      <c r="N80" s="100">
        <v>2</v>
      </c>
      <c r="O80" s="95">
        <v>1</v>
      </c>
      <c r="P80" s="100">
        <v>2</v>
      </c>
    </row>
    <row r="81" spans="1:16" ht="46.8" x14ac:dyDescent="0.3">
      <c r="A81" s="93" t="s">
        <v>167</v>
      </c>
      <c r="B81" s="74" t="s">
        <v>535</v>
      </c>
      <c r="C81" s="95" t="s">
        <v>51</v>
      </c>
      <c r="D81" s="100" t="s">
        <v>51</v>
      </c>
      <c r="E81" s="100" t="s">
        <v>51</v>
      </c>
      <c r="F81" s="100" t="s">
        <v>51</v>
      </c>
      <c r="G81" s="100">
        <v>3</v>
      </c>
      <c r="H81" s="100" t="s">
        <v>51</v>
      </c>
      <c r="I81" s="100" t="s">
        <v>51</v>
      </c>
      <c r="J81" s="100" t="s">
        <v>51</v>
      </c>
      <c r="K81" s="100" t="s">
        <v>51</v>
      </c>
      <c r="L81" s="100" t="s">
        <v>51</v>
      </c>
      <c r="M81" s="100" t="s">
        <v>51</v>
      </c>
      <c r="N81" s="100">
        <v>2</v>
      </c>
      <c r="O81" s="95">
        <v>1</v>
      </c>
      <c r="P81" s="100">
        <v>2</v>
      </c>
    </row>
    <row r="82" spans="1:16" ht="46.8" x14ac:dyDescent="0.3">
      <c r="A82" s="93" t="s">
        <v>169</v>
      </c>
      <c r="B82" s="74" t="s">
        <v>536</v>
      </c>
      <c r="C82" s="95" t="s">
        <v>51</v>
      </c>
      <c r="D82" s="100" t="s">
        <v>51</v>
      </c>
      <c r="E82" s="100" t="s">
        <v>51</v>
      </c>
      <c r="F82" s="100">
        <v>2</v>
      </c>
      <c r="G82" s="100">
        <v>3</v>
      </c>
      <c r="H82" s="100" t="s">
        <v>51</v>
      </c>
      <c r="I82" s="100" t="s">
        <v>51</v>
      </c>
      <c r="J82" s="100" t="s">
        <v>51</v>
      </c>
      <c r="K82" s="100" t="s">
        <v>51</v>
      </c>
      <c r="L82" s="100" t="s">
        <v>51</v>
      </c>
      <c r="M82" s="100" t="s">
        <v>51</v>
      </c>
      <c r="N82" s="100">
        <v>2</v>
      </c>
      <c r="O82" s="95">
        <v>1</v>
      </c>
      <c r="P82" s="100">
        <v>3</v>
      </c>
    </row>
    <row r="83" spans="1:16" x14ac:dyDescent="0.3">
      <c r="A83" s="79"/>
      <c r="B83" s="79"/>
      <c r="C83" s="109">
        <f>ROUND(AVERAGE(C77:C82),2)</f>
        <v>1.5</v>
      </c>
      <c r="D83" s="109">
        <f t="shared" ref="D83:P83" si="12">ROUND(AVERAGE(D77:D82),2)</f>
        <v>2</v>
      </c>
      <c r="E83" s="109" t="e">
        <f t="shared" si="12"/>
        <v>#DIV/0!</v>
      </c>
      <c r="F83" s="109">
        <f t="shared" si="12"/>
        <v>2</v>
      </c>
      <c r="G83" s="109">
        <f t="shared" si="12"/>
        <v>3</v>
      </c>
      <c r="H83" s="109" t="e">
        <f t="shared" si="12"/>
        <v>#DIV/0!</v>
      </c>
      <c r="I83" s="109" t="e">
        <f t="shared" si="12"/>
        <v>#DIV/0!</v>
      </c>
      <c r="J83" s="109" t="e">
        <f t="shared" si="12"/>
        <v>#DIV/0!</v>
      </c>
      <c r="K83" s="109" t="e">
        <f t="shared" si="12"/>
        <v>#DIV/0!</v>
      </c>
      <c r="L83" s="109" t="e">
        <f t="shared" si="12"/>
        <v>#DIV/0!</v>
      </c>
      <c r="M83" s="109" t="e">
        <f t="shared" si="12"/>
        <v>#DIV/0!</v>
      </c>
      <c r="N83" s="109">
        <f t="shared" si="12"/>
        <v>2</v>
      </c>
      <c r="O83" s="109">
        <f t="shared" si="12"/>
        <v>1.4</v>
      </c>
      <c r="P83" s="109">
        <f t="shared" si="12"/>
        <v>2.2000000000000002</v>
      </c>
    </row>
    <row r="84" spans="1:16" x14ac:dyDescent="0.3">
      <c r="A84" s="79"/>
      <c r="B84" s="79"/>
      <c r="C84" s="109">
        <f>IFERROR(C83,"-")</f>
        <v>1.5</v>
      </c>
      <c r="D84" s="109">
        <f t="shared" ref="D84:P84" si="13">IFERROR(D83,"-")</f>
        <v>2</v>
      </c>
      <c r="E84" s="109" t="str">
        <f t="shared" si="13"/>
        <v>-</v>
      </c>
      <c r="F84" s="109">
        <f t="shared" si="13"/>
        <v>2</v>
      </c>
      <c r="G84" s="109">
        <f t="shared" si="13"/>
        <v>3</v>
      </c>
      <c r="H84" s="109" t="str">
        <f t="shared" si="13"/>
        <v>-</v>
      </c>
      <c r="I84" s="109" t="str">
        <f t="shared" si="13"/>
        <v>-</v>
      </c>
      <c r="J84" s="109" t="str">
        <f t="shared" si="13"/>
        <v>-</v>
      </c>
      <c r="K84" s="109" t="str">
        <f t="shared" si="13"/>
        <v>-</v>
      </c>
      <c r="L84" s="109" t="str">
        <f t="shared" si="13"/>
        <v>-</v>
      </c>
      <c r="M84" s="109" t="str">
        <f t="shared" si="13"/>
        <v>-</v>
      </c>
      <c r="N84" s="109">
        <f t="shared" si="13"/>
        <v>2</v>
      </c>
      <c r="O84" s="109">
        <f t="shared" si="13"/>
        <v>1.4</v>
      </c>
      <c r="P84" s="109">
        <f t="shared" si="13"/>
        <v>2.2000000000000002</v>
      </c>
    </row>
    <row r="85" spans="1:16" x14ac:dyDescent="0.3">
      <c r="A85" s="79"/>
      <c r="B85" s="79"/>
    </row>
    <row r="86" spans="1:16" ht="15.6" x14ac:dyDescent="0.3">
      <c r="A86" s="79"/>
      <c r="B86" s="399" t="s">
        <v>762</v>
      </c>
      <c r="C86" s="396"/>
      <c r="D86" s="396"/>
      <c r="E86" s="396"/>
      <c r="F86" s="396"/>
      <c r="G86" s="396"/>
      <c r="H86" s="396"/>
      <c r="I86" s="396"/>
      <c r="J86" s="396"/>
      <c r="K86" s="396"/>
      <c r="L86" s="396"/>
      <c r="M86" s="396"/>
    </row>
    <row r="87" spans="1:16" x14ac:dyDescent="0.3">
      <c r="A87" s="93" t="s">
        <v>392</v>
      </c>
      <c r="B87" s="93" t="s">
        <v>146</v>
      </c>
      <c r="C87" s="93" t="s">
        <v>147</v>
      </c>
      <c r="D87" s="93" t="s">
        <v>148</v>
      </c>
      <c r="E87" s="93" t="s">
        <v>149</v>
      </c>
      <c r="F87" s="93" t="s">
        <v>150</v>
      </c>
      <c r="G87" s="93" t="s">
        <v>151</v>
      </c>
      <c r="H87" s="93" t="s">
        <v>152</v>
      </c>
      <c r="I87" s="93" t="s">
        <v>153</v>
      </c>
      <c r="J87" s="93" t="s">
        <v>154</v>
      </c>
      <c r="K87" s="93" t="s">
        <v>155</v>
      </c>
      <c r="L87" s="93" t="s">
        <v>156</v>
      </c>
      <c r="M87" s="93" t="s">
        <v>157</v>
      </c>
      <c r="N87" s="93" t="s">
        <v>158</v>
      </c>
      <c r="O87" s="93" t="s">
        <v>159</v>
      </c>
      <c r="P87" s="93" t="s">
        <v>160</v>
      </c>
    </row>
    <row r="88" spans="1:16" ht="31.2" x14ac:dyDescent="0.3">
      <c r="A88" s="93" t="s">
        <v>161</v>
      </c>
      <c r="B88" s="74" t="s">
        <v>537</v>
      </c>
      <c r="C88" s="111" t="s">
        <v>51</v>
      </c>
      <c r="D88" s="111">
        <v>1</v>
      </c>
      <c r="E88" s="111" t="s">
        <v>51</v>
      </c>
      <c r="F88" s="111">
        <v>1</v>
      </c>
      <c r="G88" s="111" t="s">
        <v>51</v>
      </c>
      <c r="H88" s="111" t="s">
        <v>51</v>
      </c>
      <c r="I88" s="111" t="s">
        <v>51</v>
      </c>
      <c r="J88" s="111" t="s">
        <v>51</v>
      </c>
      <c r="K88" s="111" t="s">
        <v>51</v>
      </c>
      <c r="L88" s="111" t="s">
        <v>51</v>
      </c>
      <c r="M88" s="111" t="s">
        <v>51</v>
      </c>
      <c r="N88" s="111">
        <v>2</v>
      </c>
      <c r="O88" s="111">
        <v>3</v>
      </c>
      <c r="P88" s="111">
        <v>1</v>
      </c>
    </row>
    <row r="89" spans="1:16" ht="31.2" x14ac:dyDescent="0.3">
      <c r="A89" s="93" t="s">
        <v>163</v>
      </c>
      <c r="B89" s="74" t="s">
        <v>538</v>
      </c>
      <c r="C89" s="111">
        <v>1</v>
      </c>
      <c r="D89" s="111">
        <v>2</v>
      </c>
      <c r="E89" s="111" t="s">
        <v>51</v>
      </c>
      <c r="F89" s="111">
        <v>3</v>
      </c>
      <c r="G89" s="111" t="s">
        <v>51</v>
      </c>
      <c r="H89" s="111" t="s">
        <v>51</v>
      </c>
      <c r="I89" s="111" t="s">
        <v>51</v>
      </c>
      <c r="J89" s="111" t="s">
        <v>51</v>
      </c>
      <c r="K89" s="111" t="s">
        <v>51</v>
      </c>
      <c r="L89" s="111" t="s">
        <v>51</v>
      </c>
      <c r="M89" s="111" t="s">
        <v>51</v>
      </c>
      <c r="N89" s="111">
        <v>2</v>
      </c>
      <c r="O89" s="112">
        <v>2</v>
      </c>
      <c r="P89" s="112">
        <v>2</v>
      </c>
    </row>
    <row r="90" spans="1:16" ht="31.2" x14ac:dyDescent="0.3">
      <c r="A90" s="93" t="s">
        <v>165</v>
      </c>
      <c r="B90" s="74" t="s">
        <v>539</v>
      </c>
      <c r="C90" s="111">
        <v>1</v>
      </c>
      <c r="D90" s="111">
        <v>2</v>
      </c>
      <c r="E90" s="111" t="s">
        <v>51</v>
      </c>
      <c r="F90" s="111">
        <v>3</v>
      </c>
      <c r="G90" s="111" t="s">
        <v>51</v>
      </c>
      <c r="H90" s="111" t="s">
        <v>51</v>
      </c>
      <c r="I90" s="111" t="s">
        <v>51</v>
      </c>
      <c r="J90" s="111" t="s">
        <v>51</v>
      </c>
      <c r="K90" s="111" t="s">
        <v>51</v>
      </c>
      <c r="L90" s="111" t="s">
        <v>51</v>
      </c>
      <c r="M90" s="111" t="s">
        <v>51</v>
      </c>
      <c r="N90" s="111">
        <v>3</v>
      </c>
      <c r="O90" s="112">
        <v>2</v>
      </c>
      <c r="P90" s="112">
        <v>2</v>
      </c>
    </row>
    <row r="91" spans="1:16" ht="31.2" x14ac:dyDescent="0.3">
      <c r="A91" s="93" t="s">
        <v>167</v>
      </c>
      <c r="B91" s="74" t="s">
        <v>540</v>
      </c>
      <c r="C91" s="111" t="s">
        <v>51</v>
      </c>
      <c r="D91" s="111">
        <v>2</v>
      </c>
      <c r="E91" s="111" t="s">
        <v>51</v>
      </c>
      <c r="F91" s="111">
        <v>2</v>
      </c>
      <c r="G91" s="111" t="s">
        <v>51</v>
      </c>
      <c r="H91" s="111" t="s">
        <v>51</v>
      </c>
      <c r="I91" s="111" t="s">
        <v>51</v>
      </c>
      <c r="J91" s="111" t="s">
        <v>51</v>
      </c>
      <c r="K91" s="111" t="s">
        <v>51</v>
      </c>
      <c r="L91" s="111" t="s">
        <v>51</v>
      </c>
      <c r="M91" s="111" t="s">
        <v>51</v>
      </c>
      <c r="N91" s="111">
        <v>3</v>
      </c>
      <c r="O91" s="112">
        <v>2</v>
      </c>
      <c r="P91" s="112">
        <v>2</v>
      </c>
    </row>
    <row r="92" spans="1:16" ht="15.6" x14ac:dyDescent="0.3">
      <c r="A92" s="93" t="s">
        <v>169</v>
      </c>
      <c r="B92" s="74" t="s">
        <v>541</v>
      </c>
      <c r="C92" s="111">
        <v>1</v>
      </c>
      <c r="D92" s="111">
        <v>1</v>
      </c>
      <c r="E92" s="111" t="s">
        <v>51</v>
      </c>
      <c r="F92" s="111">
        <v>2</v>
      </c>
      <c r="G92" s="111" t="s">
        <v>51</v>
      </c>
      <c r="H92" s="111" t="s">
        <v>51</v>
      </c>
      <c r="I92" s="111" t="s">
        <v>51</v>
      </c>
      <c r="J92" s="111" t="s">
        <v>51</v>
      </c>
      <c r="K92" s="111" t="s">
        <v>51</v>
      </c>
      <c r="L92" s="111" t="s">
        <v>51</v>
      </c>
      <c r="M92" s="111" t="s">
        <v>51</v>
      </c>
      <c r="N92" s="111">
        <v>1</v>
      </c>
      <c r="O92" s="112">
        <v>3</v>
      </c>
      <c r="P92" s="112">
        <v>1</v>
      </c>
    </row>
    <row r="93" spans="1:16" ht="15.6" x14ac:dyDescent="0.3">
      <c r="A93" s="96"/>
      <c r="B93" s="107"/>
      <c r="C93" s="109">
        <f>ROUND(AVERAGE(C87:C92),2)</f>
        <v>1</v>
      </c>
      <c r="D93" s="109">
        <f t="shared" ref="D93:P93" si="14">ROUND(AVERAGE(D87:D92),2)</f>
        <v>1.6</v>
      </c>
      <c r="E93" s="109" t="e">
        <f t="shared" si="14"/>
        <v>#DIV/0!</v>
      </c>
      <c r="F93" s="109">
        <f t="shared" si="14"/>
        <v>2.2000000000000002</v>
      </c>
      <c r="G93" s="109" t="e">
        <f t="shared" si="14"/>
        <v>#DIV/0!</v>
      </c>
      <c r="H93" s="109" t="e">
        <f t="shared" si="14"/>
        <v>#DIV/0!</v>
      </c>
      <c r="I93" s="109" t="e">
        <f t="shared" si="14"/>
        <v>#DIV/0!</v>
      </c>
      <c r="J93" s="109" t="e">
        <f t="shared" si="14"/>
        <v>#DIV/0!</v>
      </c>
      <c r="K93" s="109" t="e">
        <f t="shared" si="14"/>
        <v>#DIV/0!</v>
      </c>
      <c r="L93" s="109" t="e">
        <f t="shared" si="14"/>
        <v>#DIV/0!</v>
      </c>
      <c r="M93" s="109" t="e">
        <f t="shared" si="14"/>
        <v>#DIV/0!</v>
      </c>
      <c r="N93" s="109">
        <f t="shared" si="14"/>
        <v>2.2000000000000002</v>
      </c>
      <c r="O93" s="109">
        <f t="shared" si="14"/>
        <v>2.4</v>
      </c>
      <c r="P93" s="109">
        <f t="shared" si="14"/>
        <v>1.6</v>
      </c>
    </row>
    <row r="94" spans="1:16" x14ac:dyDescent="0.3">
      <c r="A94" s="79"/>
      <c r="B94" s="79"/>
      <c r="C94" s="109">
        <f>IFERROR(C93,"-")</f>
        <v>1</v>
      </c>
      <c r="D94" s="109">
        <f t="shared" ref="D94:P94" si="15">IFERROR(D93,"-")</f>
        <v>1.6</v>
      </c>
      <c r="E94" s="109" t="str">
        <f t="shared" si="15"/>
        <v>-</v>
      </c>
      <c r="F94" s="109">
        <f t="shared" si="15"/>
        <v>2.2000000000000002</v>
      </c>
      <c r="G94" s="109" t="str">
        <f t="shared" si="15"/>
        <v>-</v>
      </c>
      <c r="H94" s="109" t="str">
        <f t="shared" si="15"/>
        <v>-</v>
      </c>
      <c r="I94" s="109" t="str">
        <f t="shared" si="15"/>
        <v>-</v>
      </c>
      <c r="J94" s="109" t="str">
        <f t="shared" si="15"/>
        <v>-</v>
      </c>
      <c r="K94" s="109" t="str">
        <f t="shared" si="15"/>
        <v>-</v>
      </c>
      <c r="L94" s="109" t="str">
        <f t="shared" si="15"/>
        <v>-</v>
      </c>
      <c r="M94" s="109" t="str">
        <f t="shared" si="15"/>
        <v>-</v>
      </c>
      <c r="N94" s="109">
        <f t="shared" si="15"/>
        <v>2.2000000000000002</v>
      </c>
      <c r="O94" s="109">
        <f t="shared" si="15"/>
        <v>2.4</v>
      </c>
      <c r="P94" s="109">
        <f t="shared" si="15"/>
        <v>1.6</v>
      </c>
    </row>
    <row r="95" spans="1:16" x14ac:dyDescent="0.3">
      <c r="A95" s="79"/>
      <c r="B95" s="79"/>
    </row>
    <row r="96" spans="1:16" ht="22.8" x14ac:dyDescent="0.3">
      <c r="A96" s="79"/>
      <c r="B96" s="79"/>
      <c r="C96" s="397" t="s">
        <v>542</v>
      </c>
      <c r="D96" s="394"/>
      <c r="E96" s="394"/>
      <c r="F96" s="394"/>
      <c r="G96" s="394"/>
      <c r="H96" s="394"/>
      <c r="I96" s="394"/>
      <c r="J96" s="394"/>
      <c r="K96" s="394"/>
      <c r="L96" s="394"/>
      <c r="M96" s="394"/>
    </row>
    <row r="97" spans="1:16" x14ac:dyDescent="0.3">
      <c r="A97" s="79"/>
      <c r="B97" s="79"/>
    </row>
    <row r="98" spans="1:16" ht="15.6" x14ac:dyDescent="0.3">
      <c r="A98" s="79"/>
      <c r="B98" s="399" t="s">
        <v>763</v>
      </c>
      <c r="C98" s="396"/>
      <c r="D98" s="396"/>
      <c r="E98" s="396"/>
      <c r="F98" s="396"/>
      <c r="G98" s="396"/>
      <c r="H98" s="396"/>
      <c r="I98" s="396"/>
      <c r="J98" s="396"/>
      <c r="K98" s="396"/>
      <c r="L98" s="396"/>
      <c r="M98" s="396"/>
    </row>
    <row r="99" spans="1:16" x14ac:dyDescent="0.3">
      <c r="A99" s="93" t="s">
        <v>392</v>
      </c>
      <c r="B99" s="93" t="s">
        <v>146</v>
      </c>
      <c r="C99" s="93" t="s">
        <v>147</v>
      </c>
      <c r="D99" s="93" t="s">
        <v>148</v>
      </c>
      <c r="E99" s="93" t="s">
        <v>149</v>
      </c>
      <c r="F99" s="93" t="s">
        <v>150</v>
      </c>
      <c r="G99" s="93" t="s">
        <v>151</v>
      </c>
      <c r="H99" s="93" t="s">
        <v>152</v>
      </c>
      <c r="I99" s="93" t="s">
        <v>153</v>
      </c>
      <c r="J99" s="93" t="s">
        <v>154</v>
      </c>
      <c r="K99" s="93" t="s">
        <v>155</v>
      </c>
      <c r="L99" s="93" t="s">
        <v>156</v>
      </c>
      <c r="M99" s="93" t="s">
        <v>157</v>
      </c>
      <c r="N99" s="93" t="s">
        <v>158</v>
      </c>
      <c r="O99" s="93" t="s">
        <v>159</v>
      </c>
      <c r="P99" s="93" t="s">
        <v>160</v>
      </c>
    </row>
    <row r="100" spans="1:16" ht="46.8" x14ac:dyDescent="0.3">
      <c r="A100" s="93" t="s">
        <v>161</v>
      </c>
      <c r="B100" s="74" t="s">
        <v>543</v>
      </c>
      <c r="C100" s="95">
        <v>2</v>
      </c>
      <c r="D100" s="95">
        <v>2</v>
      </c>
      <c r="E100" s="95">
        <v>1</v>
      </c>
      <c r="F100" s="95" t="s">
        <v>51</v>
      </c>
      <c r="G100" s="95" t="s">
        <v>51</v>
      </c>
      <c r="H100" s="95" t="s">
        <v>51</v>
      </c>
      <c r="I100" s="95" t="s">
        <v>51</v>
      </c>
      <c r="J100" s="95" t="s">
        <v>51</v>
      </c>
      <c r="K100" s="95" t="s">
        <v>51</v>
      </c>
      <c r="L100" s="95" t="s">
        <v>51</v>
      </c>
      <c r="M100" s="95" t="s">
        <v>51</v>
      </c>
      <c r="N100" s="95">
        <v>1</v>
      </c>
      <c r="O100" s="95">
        <v>1</v>
      </c>
      <c r="P100" s="95">
        <v>1</v>
      </c>
    </row>
    <row r="101" spans="1:16" ht="46.8" x14ac:dyDescent="0.3">
      <c r="A101" s="93" t="s">
        <v>163</v>
      </c>
      <c r="B101" s="74" t="s">
        <v>544</v>
      </c>
      <c r="C101" s="95">
        <v>2</v>
      </c>
      <c r="D101" s="95">
        <v>3</v>
      </c>
      <c r="E101" s="95">
        <v>2</v>
      </c>
      <c r="F101" s="95" t="s">
        <v>51</v>
      </c>
      <c r="G101" s="95">
        <v>1</v>
      </c>
      <c r="H101" s="95" t="s">
        <v>51</v>
      </c>
      <c r="I101" s="95" t="s">
        <v>51</v>
      </c>
      <c r="J101" s="95" t="s">
        <v>51</v>
      </c>
      <c r="K101" s="95" t="s">
        <v>51</v>
      </c>
      <c r="L101" s="95" t="s">
        <v>51</v>
      </c>
      <c r="M101" s="95" t="s">
        <v>51</v>
      </c>
      <c r="N101" s="95">
        <v>2</v>
      </c>
      <c r="O101" s="95">
        <v>2</v>
      </c>
      <c r="P101" s="95">
        <v>2</v>
      </c>
    </row>
    <row r="102" spans="1:16" ht="31.2" x14ac:dyDescent="0.3">
      <c r="A102" s="93" t="s">
        <v>165</v>
      </c>
      <c r="B102" s="74" t="s">
        <v>545</v>
      </c>
      <c r="C102" s="95">
        <v>2</v>
      </c>
      <c r="D102" s="95">
        <v>2</v>
      </c>
      <c r="E102" s="95">
        <v>2</v>
      </c>
      <c r="F102" s="95" t="s">
        <v>51</v>
      </c>
      <c r="G102" s="95">
        <v>1</v>
      </c>
      <c r="H102" s="95" t="s">
        <v>51</v>
      </c>
      <c r="I102" s="95" t="s">
        <v>51</v>
      </c>
      <c r="J102" s="95" t="s">
        <v>51</v>
      </c>
      <c r="K102" s="95" t="s">
        <v>51</v>
      </c>
      <c r="L102" s="95" t="s">
        <v>51</v>
      </c>
      <c r="M102" s="95" t="s">
        <v>51</v>
      </c>
      <c r="N102" s="95">
        <v>2</v>
      </c>
      <c r="O102" s="95">
        <v>2</v>
      </c>
      <c r="P102" s="95">
        <v>2</v>
      </c>
    </row>
    <row r="103" spans="1:16" ht="31.2" x14ac:dyDescent="0.3">
      <c r="A103" s="93" t="s">
        <v>167</v>
      </c>
      <c r="B103" s="74" t="s">
        <v>546</v>
      </c>
      <c r="C103" s="95">
        <v>1</v>
      </c>
      <c r="D103" s="95">
        <v>2</v>
      </c>
      <c r="E103" s="95">
        <v>2</v>
      </c>
      <c r="F103" s="95" t="s">
        <v>51</v>
      </c>
      <c r="G103" s="95" t="s">
        <v>51</v>
      </c>
      <c r="H103" s="95" t="s">
        <v>51</v>
      </c>
      <c r="I103" s="95" t="s">
        <v>51</v>
      </c>
      <c r="J103" s="95" t="s">
        <v>51</v>
      </c>
      <c r="K103" s="95" t="s">
        <v>51</v>
      </c>
      <c r="L103" s="95" t="s">
        <v>51</v>
      </c>
      <c r="M103" s="95" t="s">
        <v>51</v>
      </c>
      <c r="N103" s="95">
        <v>1</v>
      </c>
      <c r="O103" s="95">
        <v>2</v>
      </c>
      <c r="P103" s="95">
        <v>1</v>
      </c>
    </row>
    <row r="104" spans="1:16" ht="31.2" x14ac:dyDescent="0.3">
      <c r="A104" s="93" t="s">
        <v>169</v>
      </c>
      <c r="B104" s="74" t="s">
        <v>547</v>
      </c>
      <c r="C104" s="95">
        <v>2</v>
      </c>
      <c r="D104" s="95">
        <v>2</v>
      </c>
      <c r="E104" s="95">
        <v>2</v>
      </c>
      <c r="F104" s="95" t="s">
        <v>51</v>
      </c>
      <c r="G104" s="95">
        <v>1</v>
      </c>
      <c r="H104" s="95" t="s">
        <v>51</v>
      </c>
      <c r="I104" s="95" t="s">
        <v>51</v>
      </c>
      <c r="J104" s="95" t="s">
        <v>51</v>
      </c>
      <c r="K104" s="95" t="s">
        <v>51</v>
      </c>
      <c r="L104" s="95" t="s">
        <v>51</v>
      </c>
      <c r="M104" s="95" t="s">
        <v>51</v>
      </c>
      <c r="N104" s="95">
        <v>2</v>
      </c>
      <c r="O104" s="95">
        <v>2</v>
      </c>
      <c r="P104" s="95">
        <v>2</v>
      </c>
    </row>
    <row r="105" spans="1:16" ht="46.8" x14ac:dyDescent="0.3">
      <c r="A105" s="93" t="s">
        <v>171</v>
      </c>
      <c r="B105" s="74" t="s">
        <v>548</v>
      </c>
      <c r="C105" s="95">
        <v>1</v>
      </c>
      <c r="D105" s="95">
        <v>1</v>
      </c>
      <c r="E105" s="95">
        <v>2</v>
      </c>
      <c r="F105" s="95" t="s">
        <v>51</v>
      </c>
      <c r="G105" s="95" t="s">
        <v>51</v>
      </c>
      <c r="H105" s="95" t="s">
        <v>51</v>
      </c>
      <c r="I105" s="95" t="s">
        <v>51</v>
      </c>
      <c r="J105" s="95" t="s">
        <v>51</v>
      </c>
      <c r="K105" s="95" t="s">
        <v>51</v>
      </c>
      <c r="L105" s="95" t="s">
        <v>51</v>
      </c>
      <c r="M105" s="95" t="s">
        <v>51</v>
      </c>
      <c r="N105" s="95">
        <v>2</v>
      </c>
      <c r="O105" s="95">
        <v>2</v>
      </c>
      <c r="P105" s="95">
        <v>2</v>
      </c>
    </row>
    <row r="106" spans="1:16" x14ac:dyDescent="0.3">
      <c r="A106" s="79"/>
      <c r="B106" s="79"/>
      <c r="C106" s="109">
        <f>ROUND(AVERAGE(C100:C105),2)</f>
        <v>1.67</v>
      </c>
      <c r="D106" s="109">
        <f t="shared" ref="D106:P106" si="16">ROUND(AVERAGE(D100:D105),2)</f>
        <v>2</v>
      </c>
      <c r="E106" s="109">
        <f t="shared" si="16"/>
        <v>1.83</v>
      </c>
      <c r="F106" s="109" t="e">
        <f t="shared" si="16"/>
        <v>#DIV/0!</v>
      </c>
      <c r="G106" s="109">
        <f t="shared" si="16"/>
        <v>1</v>
      </c>
      <c r="H106" s="109" t="e">
        <f t="shared" si="16"/>
        <v>#DIV/0!</v>
      </c>
      <c r="I106" s="109" t="e">
        <f t="shared" si="16"/>
        <v>#DIV/0!</v>
      </c>
      <c r="J106" s="109" t="e">
        <f t="shared" si="16"/>
        <v>#DIV/0!</v>
      </c>
      <c r="K106" s="109" t="e">
        <f t="shared" si="16"/>
        <v>#DIV/0!</v>
      </c>
      <c r="L106" s="109" t="e">
        <f t="shared" si="16"/>
        <v>#DIV/0!</v>
      </c>
      <c r="M106" s="109" t="e">
        <f t="shared" si="16"/>
        <v>#DIV/0!</v>
      </c>
      <c r="N106" s="109">
        <f t="shared" si="16"/>
        <v>1.67</v>
      </c>
      <c r="O106" s="109">
        <f t="shared" si="16"/>
        <v>1.83</v>
      </c>
      <c r="P106" s="109">
        <f t="shared" si="16"/>
        <v>1.67</v>
      </c>
    </row>
    <row r="107" spans="1:16" x14ac:dyDescent="0.3">
      <c r="A107" s="79"/>
      <c r="B107" s="79"/>
      <c r="C107" s="109">
        <f>IFERROR(C106,"-")</f>
        <v>1.67</v>
      </c>
      <c r="D107" s="109">
        <f t="shared" ref="D107:P107" si="17">IFERROR(D106,"-")</f>
        <v>2</v>
      </c>
      <c r="E107" s="109">
        <f t="shared" si="17"/>
        <v>1.83</v>
      </c>
      <c r="F107" s="109" t="str">
        <f t="shared" si="17"/>
        <v>-</v>
      </c>
      <c r="G107" s="109">
        <f t="shared" si="17"/>
        <v>1</v>
      </c>
      <c r="H107" s="109" t="str">
        <f t="shared" si="17"/>
        <v>-</v>
      </c>
      <c r="I107" s="109" t="str">
        <f t="shared" si="17"/>
        <v>-</v>
      </c>
      <c r="J107" s="109" t="str">
        <f t="shared" si="17"/>
        <v>-</v>
      </c>
      <c r="K107" s="109" t="str">
        <f t="shared" si="17"/>
        <v>-</v>
      </c>
      <c r="L107" s="109" t="str">
        <f t="shared" si="17"/>
        <v>-</v>
      </c>
      <c r="M107" s="109" t="str">
        <f t="shared" si="17"/>
        <v>-</v>
      </c>
      <c r="N107" s="109">
        <f t="shared" si="17"/>
        <v>1.67</v>
      </c>
      <c r="O107" s="109">
        <f t="shared" si="17"/>
        <v>1.83</v>
      </c>
      <c r="P107" s="109">
        <f t="shared" si="17"/>
        <v>1.67</v>
      </c>
    </row>
    <row r="108" spans="1:16" x14ac:dyDescent="0.3">
      <c r="A108" s="79"/>
      <c r="B108" s="79"/>
    </row>
    <row r="109" spans="1:16" ht="15.6" x14ac:dyDescent="0.3">
      <c r="A109" s="79"/>
      <c r="B109" s="399" t="s">
        <v>764</v>
      </c>
      <c r="C109" s="396"/>
      <c r="D109" s="396"/>
      <c r="E109" s="396"/>
      <c r="F109" s="396"/>
      <c r="G109" s="396"/>
      <c r="H109" s="396"/>
      <c r="I109" s="396"/>
      <c r="J109" s="396"/>
      <c r="K109" s="396"/>
      <c r="L109" s="396"/>
      <c r="M109" s="396"/>
    </row>
    <row r="110" spans="1:16" x14ac:dyDescent="0.3">
      <c r="A110" s="93" t="s">
        <v>392</v>
      </c>
      <c r="B110" s="93" t="s">
        <v>146</v>
      </c>
      <c r="C110" s="93" t="s">
        <v>147</v>
      </c>
      <c r="D110" s="93" t="s">
        <v>148</v>
      </c>
      <c r="E110" s="93" t="s">
        <v>149</v>
      </c>
      <c r="F110" s="93" t="s">
        <v>150</v>
      </c>
      <c r="G110" s="93" t="s">
        <v>151</v>
      </c>
      <c r="H110" s="93" t="s">
        <v>152</v>
      </c>
      <c r="I110" s="93" t="s">
        <v>153</v>
      </c>
      <c r="J110" s="93" t="s">
        <v>154</v>
      </c>
      <c r="K110" s="93" t="s">
        <v>155</v>
      </c>
      <c r="L110" s="93" t="s">
        <v>156</v>
      </c>
      <c r="M110" s="93" t="s">
        <v>157</v>
      </c>
      <c r="N110" s="93" t="s">
        <v>158</v>
      </c>
      <c r="O110" s="93" t="s">
        <v>159</v>
      </c>
      <c r="P110" s="93" t="s">
        <v>160</v>
      </c>
    </row>
    <row r="111" spans="1:16" ht="27.6" x14ac:dyDescent="0.3">
      <c r="A111" s="93" t="s">
        <v>161</v>
      </c>
      <c r="B111" s="78" t="s">
        <v>549</v>
      </c>
      <c r="C111" s="95">
        <v>3</v>
      </c>
      <c r="D111" s="95">
        <v>2</v>
      </c>
      <c r="E111" s="95">
        <v>1</v>
      </c>
      <c r="F111" s="95" t="s">
        <v>51</v>
      </c>
      <c r="G111" s="95" t="s">
        <v>51</v>
      </c>
      <c r="H111" s="95" t="s">
        <v>51</v>
      </c>
      <c r="I111" s="95" t="s">
        <v>51</v>
      </c>
      <c r="J111" s="95" t="s">
        <v>51</v>
      </c>
      <c r="K111" s="95" t="s">
        <v>51</v>
      </c>
      <c r="L111" s="95" t="s">
        <v>51</v>
      </c>
      <c r="M111" s="95" t="s">
        <v>51</v>
      </c>
      <c r="N111" s="95">
        <v>1</v>
      </c>
      <c r="O111" s="95">
        <v>2</v>
      </c>
      <c r="P111" s="95">
        <v>1</v>
      </c>
    </row>
    <row r="112" spans="1:16" x14ac:dyDescent="0.3">
      <c r="A112" s="93" t="s">
        <v>163</v>
      </c>
      <c r="B112" s="78" t="s">
        <v>550</v>
      </c>
      <c r="C112" s="95">
        <v>1</v>
      </c>
      <c r="D112" s="95">
        <v>1</v>
      </c>
      <c r="E112" s="95">
        <v>2</v>
      </c>
      <c r="F112" s="95" t="s">
        <v>51</v>
      </c>
      <c r="G112" s="95" t="s">
        <v>51</v>
      </c>
      <c r="H112" s="95" t="s">
        <v>51</v>
      </c>
      <c r="I112" s="95" t="s">
        <v>51</v>
      </c>
      <c r="J112" s="95" t="s">
        <v>51</v>
      </c>
      <c r="K112" s="95" t="s">
        <v>51</v>
      </c>
      <c r="L112" s="95" t="s">
        <v>51</v>
      </c>
      <c r="M112" s="95" t="s">
        <v>51</v>
      </c>
      <c r="N112" s="95">
        <v>3</v>
      </c>
      <c r="O112" s="95">
        <v>3</v>
      </c>
      <c r="P112" s="95">
        <v>2</v>
      </c>
    </row>
    <row r="113" spans="1:16" x14ac:dyDescent="0.3">
      <c r="A113" s="93" t="s">
        <v>165</v>
      </c>
      <c r="B113" s="78" t="s">
        <v>551</v>
      </c>
      <c r="C113" s="95">
        <v>2</v>
      </c>
      <c r="D113" s="95">
        <v>2</v>
      </c>
      <c r="E113" s="95">
        <v>1</v>
      </c>
      <c r="F113" s="95" t="s">
        <v>51</v>
      </c>
      <c r="G113" s="95" t="s">
        <v>51</v>
      </c>
      <c r="H113" s="95" t="s">
        <v>51</v>
      </c>
      <c r="I113" s="95" t="s">
        <v>51</v>
      </c>
      <c r="J113" s="95" t="s">
        <v>51</v>
      </c>
      <c r="K113" s="95" t="s">
        <v>51</v>
      </c>
      <c r="L113" s="95" t="s">
        <v>51</v>
      </c>
      <c r="M113" s="95" t="s">
        <v>51</v>
      </c>
      <c r="N113" s="95">
        <v>2</v>
      </c>
      <c r="O113" s="95">
        <v>2</v>
      </c>
      <c r="P113" s="95">
        <v>2</v>
      </c>
    </row>
    <row r="114" spans="1:16" x14ac:dyDescent="0.3">
      <c r="A114" s="93" t="s">
        <v>167</v>
      </c>
      <c r="B114" s="78" t="s">
        <v>552</v>
      </c>
      <c r="C114" s="95">
        <v>3</v>
      </c>
      <c r="D114" s="95">
        <v>3</v>
      </c>
      <c r="E114" s="95">
        <v>2</v>
      </c>
      <c r="F114" s="95" t="s">
        <v>51</v>
      </c>
      <c r="G114" s="95" t="s">
        <v>51</v>
      </c>
      <c r="H114" s="95" t="s">
        <v>51</v>
      </c>
      <c r="I114" s="95" t="s">
        <v>51</v>
      </c>
      <c r="J114" s="95" t="s">
        <v>51</v>
      </c>
      <c r="K114" s="95" t="s">
        <v>51</v>
      </c>
      <c r="L114" s="95" t="s">
        <v>51</v>
      </c>
      <c r="M114" s="95" t="s">
        <v>51</v>
      </c>
      <c r="N114" s="95">
        <v>3</v>
      </c>
      <c r="O114" s="95">
        <v>3</v>
      </c>
      <c r="P114" s="95">
        <v>3</v>
      </c>
    </row>
    <row r="115" spans="1:16" x14ac:dyDescent="0.3">
      <c r="A115" s="93" t="s">
        <v>169</v>
      </c>
      <c r="B115" s="78" t="s">
        <v>553</v>
      </c>
      <c r="C115" s="95">
        <v>2</v>
      </c>
      <c r="D115" s="95">
        <v>2</v>
      </c>
      <c r="E115" s="95">
        <v>1</v>
      </c>
      <c r="F115" s="95" t="s">
        <v>51</v>
      </c>
      <c r="G115" s="95" t="s">
        <v>51</v>
      </c>
      <c r="H115" s="95" t="s">
        <v>51</v>
      </c>
      <c r="I115" s="95" t="s">
        <v>51</v>
      </c>
      <c r="J115" s="95" t="s">
        <v>51</v>
      </c>
      <c r="K115" s="95" t="s">
        <v>51</v>
      </c>
      <c r="L115" s="95" t="s">
        <v>51</v>
      </c>
      <c r="M115" s="95" t="s">
        <v>51</v>
      </c>
      <c r="N115" s="95">
        <v>2</v>
      </c>
      <c r="O115" s="95">
        <v>2</v>
      </c>
      <c r="P115" s="95">
        <v>2</v>
      </c>
    </row>
    <row r="116" spans="1:16" ht="27.6" x14ac:dyDescent="0.3">
      <c r="A116" s="93" t="s">
        <v>171</v>
      </c>
      <c r="B116" s="78" t="s">
        <v>554</v>
      </c>
      <c r="C116" s="95">
        <v>2</v>
      </c>
      <c r="D116" s="95">
        <v>2</v>
      </c>
      <c r="E116" s="95">
        <v>2</v>
      </c>
      <c r="F116" s="95" t="s">
        <v>51</v>
      </c>
      <c r="G116" s="95" t="s">
        <v>51</v>
      </c>
      <c r="H116" s="95" t="s">
        <v>51</v>
      </c>
      <c r="I116" s="95" t="s">
        <v>51</v>
      </c>
      <c r="J116" s="95" t="s">
        <v>51</v>
      </c>
      <c r="K116" s="95" t="s">
        <v>51</v>
      </c>
      <c r="L116" s="95" t="s">
        <v>51</v>
      </c>
      <c r="M116" s="95" t="s">
        <v>51</v>
      </c>
      <c r="N116" s="95">
        <v>2</v>
      </c>
      <c r="O116" s="95">
        <v>1</v>
      </c>
      <c r="P116" s="95">
        <v>1</v>
      </c>
    </row>
    <row r="117" spans="1:16" x14ac:dyDescent="0.3">
      <c r="A117" s="79"/>
      <c r="B117" s="79"/>
      <c r="C117" s="109">
        <f>ROUND(AVERAGE(C111:C116),2)</f>
        <v>2.17</v>
      </c>
      <c r="D117" s="109">
        <f t="shared" ref="D117:P117" si="18">ROUND(AVERAGE(D111:D116),2)</f>
        <v>2</v>
      </c>
      <c r="E117" s="109">
        <f t="shared" si="18"/>
        <v>1.5</v>
      </c>
      <c r="F117" s="109" t="e">
        <f t="shared" si="18"/>
        <v>#DIV/0!</v>
      </c>
      <c r="G117" s="109" t="e">
        <f t="shared" si="18"/>
        <v>#DIV/0!</v>
      </c>
      <c r="H117" s="109" t="e">
        <f t="shared" si="18"/>
        <v>#DIV/0!</v>
      </c>
      <c r="I117" s="109" t="e">
        <f t="shared" si="18"/>
        <v>#DIV/0!</v>
      </c>
      <c r="J117" s="109" t="e">
        <f t="shared" si="18"/>
        <v>#DIV/0!</v>
      </c>
      <c r="K117" s="109" t="e">
        <f t="shared" si="18"/>
        <v>#DIV/0!</v>
      </c>
      <c r="L117" s="109" t="e">
        <f t="shared" si="18"/>
        <v>#DIV/0!</v>
      </c>
      <c r="M117" s="109" t="e">
        <f t="shared" si="18"/>
        <v>#DIV/0!</v>
      </c>
      <c r="N117" s="109">
        <f t="shared" si="18"/>
        <v>2.17</v>
      </c>
      <c r="O117" s="109">
        <f t="shared" si="18"/>
        <v>2.17</v>
      </c>
      <c r="P117" s="109">
        <f t="shared" si="18"/>
        <v>1.83</v>
      </c>
    </row>
    <row r="118" spans="1:16" x14ac:dyDescent="0.3">
      <c r="A118" s="79"/>
      <c r="B118" s="79"/>
      <c r="C118" s="109">
        <f>IFERROR(C117,"-")</f>
        <v>2.17</v>
      </c>
      <c r="D118" s="109">
        <f t="shared" ref="D118:P118" si="19">IFERROR(D117,"-")</f>
        <v>2</v>
      </c>
      <c r="E118" s="109">
        <f t="shared" si="19"/>
        <v>1.5</v>
      </c>
      <c r="F118" s="109" t="str">
        <f t="shared" si="19"/>
        <v>-</v>
      </c>
      <c r="G118" s="109" t="str">
        <f t="shared" si="19"/>
        <v>-</v>
      </c>
      <c r="H118" s="109" t="str">
        <f t="shared" si="19"/>
        <v>-</v>
      </c>
      <c r="I118" s="109" t="str">
        <f t="shared" si="19"/>
        <v>-</v>
      </c>
      <c r="J118" s="109" t="str">
        <f t="shared" si="19"/>
        <v>-</v>
      </c>
      <c r="K118" s="109" t="str">
        <f t="shared" si="19"/>
        <v>-</v>
      </c>
      <c r="L118" s="109" t="str">
        <f t="shared" si="19"/>
        <v>-</v>
      </c>
      <c r="M118" s="109" t="str">
        <f t="shared" si="19"/>
        <v>-</v>
      </c>
      <c r="N118" s="109">
        <f t="shared" si="19"/>
        <v>2.17</v>
      </c>
      <c r="O118" s="109">
        <f t="shared" si="19"/>
        <v>2.17</v>
      </c>
      <c r="P118" s="109">
        <f t="shared" si="19"/>
        <v>1.83</v>
      </c>
    </row>
    <row r="119" spans="1:16" x14ac:dyDescent="0.3">
      <c r="A119" s="79"/>
      <c r="B119" s="79"/>
    </row>
    <row r="120" spans="1:16" ht="15.6" x14ac:dyDescent="0.3">
      <c r="A120" s="79"/>
      <c r="B120" s="399" t="s">
        <v>765</v>
      </c>
      <c r="C120" s="396"/>
      <c r="D120" s="396"/>
      <c r="E120" s="396"/>
      <c r="F120" s="396"/>
      <c r="G120" s="396"/>
      <c r="H120" s="396"/>
      <c r="I120" s="396"/>
      <c r="J120" s="396"/>
      <c r="K120" s="396"/>
      <c r="L120" s="396"/>
      <c r="M120" s="396"/>
    </row>
    <row r="121" spans="1:16" x14ac:dyDescent="0.3">
      <c r="A121" s="93" t="s">
        <v>392</v>
      </c>
      <c r="B121" s="93" t="s">
        <v>146</v>
      </c>
      <c r="C121" s="93" t="s">
        <v>147</v>
      </c>
      <c r="D121" s="93" t="s">
        <v>148</v>
      </c>
      <c r="E121" s="93" t="s">
        <v>149</v>
      </c>
      <c r="F121" s="93" t="s">
        <v>150</v>
      </c>
      <c r="G121" s="93" t="s">
        <v>151</v>
      </c>
      <c r="H121" s="93" t="s">
        <v>152</v>
      </c>
      <c r="I121" s="93" t="s">
        <v>153</v>
      </c>
      <c r="J121" s="93" t="s">
        <v>154</v>
      </c>
      <c r="K121" s="93" t="s">
        <v>155</v>
      </c>
      <c r="L121" s="93" t="s">
        <v>156</v>
      </c>
      <c r="M121" s="93" t="s">
        <v>157</v>
      </c>
      <c r="N121" s="93" t="s">
        <v>158</v>
      </c>
      <c r="O121" s="93" t="s">
        <v>159</v>
      </c>
      <c r="P121" s="93" t="s">
        <v>160</v>
      </c>
    </row>
    <row r="122" spans="1:16" ht="28.2" x14ac:dyDescent="0.3">
      <c r="A122" s="93" t="s">
        <v>161</v>
      </c>
      <c r="B122" s="80" t="s">
        <v>555</v>
      </c>
      <c r="C122" s="95">
        <v>1</v>
      </c>
      <c r="D122" s="95">
        <v>2</v>
      </c>
      <c r="E122" s="95">
        <v>1</v>
      </c>
      <c r="F122" s="95" t="s">
        <v>51</v>
      </c>
      <c r="G122" s="95" t="s">
        <v>51</v>
      </c>
      <c r="H122" s="95" t="s">
        <v>51</v>
      </c>
      <c r="I122" s="95" t="s">
        <v>51</v>
      </c>
      <c r="J122" s="95" t="s">
        <v>51</v>
      </c>
      <c r="K122" s="95" t="s">
        <v>51</v>
      </c>
      <c r="L122" s="95" t="s">
        <v>51</v>
      </c>
      <c r="M122" s="95" t="s">
        <v>51</v>
      </c>
      <c r="N122" s="95">
        <v>2</v>
      </c>
      <c r="O122" s="95">
        <v>3</v>
      </c>
      <c r="P122" s="95">
        <v>1</v>
      </c>
    </row>
    <row r="123" spans="1:16" ht="55.8" x14ac:dyDescent="0.3">
      <c r="A123" s="93" t="s">
        <v>163</v>
      </c>
      <c r="B123" s="80" t="s">
        <v>556</v>
      </c>
      <c r="C123" s="95">
        <v>3</v>
      </c>
      <c r="D123" s="100">
        <v>2</v>
      </c>
      <c r="E123" s="100">
        <v>1</v>
      </c>
      <c r="F123" s="100" t="s">
        <v>51</v>
      </c>
      <c r="G123" s="100" t="s">
        <v>51</v>
      </c>
      <c r="H123" s="100" t="s">
        <v>51</v>
      </c>
      <c r="I123" s="100" t="s">
        <v>51</v>
      </c>
      <c r="J123" s="100" t="s">
        <v>51</v>
      </c>
      <c r="K123" s="100" t="s">
        <v>51</v>
      </c>
      <c r="L123" s="100" t="s">
        <v>51</v>
      </c>
      <c r="M123" s="100" t="s">
        <v>51</v>
      </c>
      <c r="N123" s="100">
        <v>2</v>
      </c>
      <c r="O123" s="95">
        <v>3</v>
      </c>
      <c r="P123" s="95">
        <v>2</v>
      </c>
    </row>
    <row r="124" spans="1:16" ht="55.8" x14ac:dyDescent="0.3">
      <c r="A124" s="93" t="s">
        <v>165</v>
      </c>
      <c r="B124" s="80" t="s">
        <v>557</v>
      </c>
      <c r="C124" s="95">
        <v>1</v>
      </c>
      <c r="D124" s="100">
        <v>2</v>
      </c>
      <c r="E124" s="100">
        <v>1</v>
      </c>
      <c r="F124" s="100" t="s">
        <v>51</v>
      </c>
      <c r="G124" s="100" t="s">
        <v>51</v>
      </c>
      <c r="H124" s="100" t="s">
        <v>51</v>
      </c>
      <c r="I124" s="100" t="s">
        <v>51</v>
      </c>
      <c r="J124" s="100" t="s">
        <v>51</v>
      </c>
      <c r="K124" s="100" t="s">
        <v>51</v>
      </c>
      <c r="L124" s="100" t="s">
        <v>51</v>
      </c>
      <c r="M124" s="100" t="s">
        <v>51</v>
      </c>
      <c r="N124" s="100">
        <v>2</v>
      </c>
      <c r="O124" s="95">
        <v>3</v>
      </c>
      <c r="P124" s="95">
        <v>3</v>
      </c>
    </row>
    <row r="125" spans="1:16" ht="42" x14ac:dyDescent="0.3">
      <c r="A125" s="93" t="s">
        <v>167</v>
      </c>
      <c r="B125" s="80" t="s">
        <v>558</v>
      </c>
      <c r="C125" s="95">
        <v>1</v>
      </c>
      <c r="D125" s="100">
        <v>2</v>
      </c>
      <c r="E125" s="100">
        <v>3</v>
      </c>
      <c r="F125" s="100" t="s">
        <v>51</v>
      </c>
      <c r="G125" s="100" t="s">
        <v>51</v>
      </c>
      <c r="H125" s="100" t="s">
        <v>51</v>
      </c>
      <c r="I125" s="100" t="s">
        <v>51</v>
      </c>
      <c r="J125" s="100" t="s">
        <v>51</v>
      </c>
      <c r="K125" s="100" t="s">
        <v>51</v>
      </c>
      <c r="L125" s="100" t="s">
        <v>51</v>
      </c>
      <c r="M125" s="100" t="s">
        <v>51</v>
      </c>
      <c r="N125" s="100">
        <v>2</v>
      </c>
      <c r="O125" s="95">
        <v>3</v>
      </c>
      <c r="P125" s="95">
        <v>2</v>
      </c>
    </row>
    <row r="126" spans="1:16" ht="28.2" x14ac:dyDescent="0.3">
      <c r="A126" s="93" t="s">
        <v>169</v>
      </c>
      <c r="B126" s="80" t="s">
        <v>559</v>
      </c>
      <c r="C126" s="95">
        <v>1</v>
      </c>
      <c r="D126" s="100">
        <v>2</v>
      </c>
      <c r="E126" s="100">
        <v>1</v>
      </c>
      <c r="F126" s="100" t="s">
        <v>51</v>
      </c>
      <c r="G126" s="100" t="s">
        <v>51</v>
      </c>
      <c r="H126" s="100" t="s">
        <v>51</v>
      </c>
      <c r="I126" s="100" t="s">
        <v>51</v>
      </c>
      <c r="J126" s="100" t="s">
        <v>51</v>
      </c>
      <c r="K126" s="100" t="s">
        <v>51</v>
      </c>
      <c r="L126" s="100" t="s">
        <v>51</v>
      </c>
      <c r="M126" s="100" t="s">
        <v>51</v>
      </c>
      <c r="N126" s="100">
        <v>2</v>
      </c>
      <c r="O126" s="95">
        <v>3</v>
      </c>
      <c r="P126" s="95">
        <v>3</v>
      </c>
    </row>
    <row r="127" spans="1:16" ht="28.2" x14ac:dyDescent="0.3">
      <c r="A127" s="93" t="s">
        <v>171</v>
      </c>
      <c r="B127" s="80" t="s">
        <v>560</v>
      </c>
      <c r="C127" s="95">
        <v>1</v>
      </c>
      <c r="D127" s="100">
        <v>2</v>
      </c>
      <c r="E127" s="100">
        <v>2</v>
      </c>
      <c r="F127" s="100" t="s">
        <v>51</v>
      </c>
      <c r="G127" s="100" t="s">
        <v>51</v>
      </c>
      <c r="H127" s="100" t="s">
        <v>51</v>
      </c>
      <c r="I127" s="100" t="s">
        <v>51</v>
      </c>
      <c r="J127" s="100" t="s">
        <v>51</v>
      </c>
      <c r="K127" s="100" t="s">
        <v>51</v>
      </c>
      <c r="L127" s="100" t="s">
        <v>51</v>
      </c>
      <c r="M127" s="100" t="s">
        <v>51</v>
      </c>
      <c r="N127" s="100">
        <v>2</v>
      </c>
      <c r="O127" s="95">
        <v>3</v>
      </c>
      <c r="P127" s="95">
        <v>2</v>
      </c>
    </row>
    <row r="128" spans="1:16" x14ac:dyDescent="0.3">
      <c r="A128" s="79"/>
      <c r="B128" s="79"/>
      <c r="C128" s="109">
        <f>ROUND(AVERAGE(C122:C127),2)</f>
        <v>1.33</v>
      </c>
      <c r="D128" s="109">
        <f t="shared" ref="D128:P128" si="20">ROUND(AVERAGE(D122:D127),2)</f>
        <v>2</v>
      </c>
      <c r="E128" s="109">
        <f t="shared" si="20"/>
        <v>1.5</v>
      </c>
      <c r="F128" s="109" t="e">
        <f t="shared" si="20"/>
        <v>#DIV/0!</v>
      </c>
      <c r="G128" s="109" t="e">
        <f t="shared" si="20"/>
        <v>#DIV/0!</v>
      </c>
      <c r="H128" s="109" t="e">
        <f t="shared" si="20"/>
        <v>#DIV/0!</v>
      </c>
      <c r="I128" s="109" t="e">
        <f t="shared" si="20"/>
        <v>#DIV/0!</v>
      </c>
      <c r="J128" s="109" t="e">
        <f t="shared" si="20"/>
        <v>#DIV/0!</v>
      </c>
      <c r="K128" s="109" t="e">
        <f t="shared" si="20"/>
        <v>#DIV/0!</v>
      </c>
      <c r="L128" s="109" t="e">
        <f t="shared" si="20"/>
        <v>#DIV/0!</v>
      </c>
      <c r="M128" s="109" t="e">
        <f t="shared" si="20"/>
        <v>#DIV/0!</v>
      </c>
      <c r="N128" s="109">
        <f t="shared" si="20"/>
        <v>2</v>
      </c>
      <c r="O128" s="109">
        <f t="shared" si="20"/>
        <v>3</v>
      </c>
      <c r="P128" s="109">
        <f t="shared" si="20"/>
        <v>2.17</v>
      </c>
    </row>
    <row r="129" spans="1:16" x14ac:dyDescent="0.3">
      <c r="A129" s="79"/>
      <c r="B129" s="79"/>
      <c r="C129" s="109">
        <f>IFERROR(C128,"-")</f>
        <v>1.33</v>
      </c>
      <c r="D129" s="109">
        <f t="shared" ref="D129:P129" si="21">IFERROR(D128,"-")</f>
        <v>2</v>
      </c>
      <c r="E129" s="109">
        <f t="shared" si="21"/>
        <v>1.5</v>
      </c>
      <c r="F129" s="109" t="str">
        <f t="shared" si="21"/>
        <v>-</v>
      </c>
      <c r="G129" s="109" t="str">
        <f t="shared" si="21"/>
        <v>-</v>
      </c>
      <c r="H129" s="109" t="str">
        <f t="shared" si="21"/>
        <v>-</v>
      </c>
      <c r="I129" s="109" t="str">
        <f t="shared" si="21"/>
        <v>-</v>
      </c>
      <c r="J129" s="109" t="str">
        <f t="shared" si="21"/>
        <v>-</v>
      </c>
      <c r="K129" s="109" t="str">
        <f t="shared" si="21"/>
        <v>-</v>
      </c>
      <c r="L129" s="109" t="str">
        <f t="shared" si="21"/>
        <v>-</v>
      </c>
      <c r="M129" s="109" t="str">
        <f t="shared" si="21"/>
        <v>-</v>
      </c>
      <c r="N129" s="109">
        <f t="shared" si="21"/>
        <v>2</v>
      </c>
      <c r="O129" s="109">
        <f t="shared" si="21"/>
        <v>3</v>
      </c>
      <c r="P129" s="109">
        <f t="shared" si="21"/>
        <v>2.17</v>
      </c>
    </row>
    <row r="130" spans="1:16" x14ac:dyDescent="0.3">
      <c r="A130" s="79"/>
      <c r="B130" s="79"/>
    </row>
    <row r="131" spans="1:16" ht="15.6" x14ac:dyDescent="0.3">
      <c r="A131" s="79"/>
      <c r="B131" s="399" t="s">
        <v>766</v>
      </c>
      <c r="C131" s="396"/>
      <c r="D131" s="396"/>
      <c r="E131" s="396"/>
      <c r="F131" s="396"/>
      <c r="G131" s="396"/>
      <c r="H131" s="396"/>
      <c r="I131" s="396"/>
      <c r="J131" s="396"/>
      <c r="K131" s="396"/>
      <c r="L131" s="396"/>
      <c r="M131" s="396"/>
    </row>
    <row r="132" spans="1:16" x14ac:dyDescent="0.3">
      <c r="A132" s="93" t="s">
        <v>392</v>
      </c>
      <c r="B132" s="93" t="s">
        <v>146</v>
      </c>
      <c r="C132" s="93" t="s">
        <v>147</v>
      </c>
      <c r="D132" s="93" t="s">
        <v>148</v>
      </c>
      <c r="E132" s="93" t="s">
        <v>149</v>
      </c>
      <c r="F132" s="93" t="s">
        <v>150</v>
      </c>
      <c r="G132" s="93" t="s">
        <v>151</v>
      </c>
      <c r="H132" s="93" t="s">
        <v>152</v>
      </c>
      <c r="I132" s="93" t="s">
        <v>153</v>
      </c>
      <c r="J132" s="93" t="s">
        <v>154</v>
      </c>
      <c r="K132" s="93" t="s">
        <v>155</v>
      </c>
      <c r="L132" s="93" t="s">
        <v>156</v>
      </c>
      <c r="M132" s="93" t="s">
        <v>157</v>
      </c>
      <c r="N132" s="93" t="s">
        <v>158</v>
      </c>
      <c r="O132" s="93" t="s">
        <v>159</v>
      </c>
      <c r="P132" s="93" t="s">
        <v>160</v>
      </c>
    </row>
    <row r="133" spans="1:16" ht="46.8" x14ac:dyDescent="0.3">
      <c r="A133" s="93" t="s">
        <v>161</v>
      </c>
      <c r="B133" s="74" t="s">
        <v>561</v>
      </c>
      <c r="C133" s="95">
        <v>2</v>
      </c>
      <c r="D133" s="95">
        <v>2</v>
      </c>
      <c r="E133" s="95" t="s">
        <v>51</v>
      </c>
      <c r="F133" s="95" t="s">
        <v>51</v>
      </c>
      <c r="G133" s="95" t="s">
        <v>51</v>
      </c>
      <c r="H133" s="95" t="s">
        <v>51</v>
      </c>
      <c r="I133" s="95" t="s">
        <v>51</v>
      </c>
      <c r="J133" s="95" t="s">
        <v>51</v>
      </c>
      <c r="K133" s="95" t="s">
        <v>51</v>
      </c>
      <c r="L133" s="95" t="s">
        <v>51</v>
      </c>
      <c r="M133" s="95" t="s">
        <v>51</v>
      </c>
      <c r="N133" s="95">
        <v>1</v>
      </c>
      <c r="O133" s="95">
        <v>3</v>
      </c>
      <c r="P133" s="95">
        <v>1</v>
      </c>
    </row>
    <row r="134" spans="1:16" ht="31.2" x14ac:dyDescent="0.3">
      <c r="A134" s="93" t="s">
        <v>163</v>
      </c>
      <c r="B134" s="74" t="s">
        <v>562</v>
      </c>
      <c r="C134" s="95">
        <v>1</v>
      </c>
      <c r="D134" s="95">
        <v>2</v>
      </c>
      <c r="E134" s="95" t="s">
        <v>51</v>
      </c>
      <c r="F134" s="95" t="s">
        <v>51</v>
      </c>
      <c r="G134" s="95" t="s">
        <v>51</v>
      </c>
      <c r="H134" s="95" t="s">
        <v>51</v>
      </c>
      <c r="I134" s="95" t="s">
        <v>51</v>
      </c>
      <c r="J134" s="95" t="s">
        <v>51</v>
      </c>
      <c r="K134" s="95" t="s">
        <v>51</v>
      </c>
      <c r="L134" s="95" t="s">
        <v>51</v>
      </c>
      <c r="M134" s="95" t="s">
        <v>51</v>
      </c>
      <c r="N134" s="95">
        <v>1</v>
      </c>
      <c r="O134" s="95">
        <v>3</v>
      </c>
      <c r="P134" s="95">
        <v>2</v>
      </c>
    </row>
    <row r="135" spans="1:16" ht="46.8" x14ac:dyDescent="0.3">
      <c r="A135" s="93" t="s">
        <v>165</v>
      </c>
      <c r="B135" s="74" t="s">
        <v>563</v>
      </c>
      <c r="C135" s="95">
        <v>1</v>
      </c>
      <c r="D135" s="95">
        <v>2</v>
      </c>
      <c r="E135" s="95" t="s">
        <v>51</v>
      </c>
      <c r="F135" s="95" t="s">
        <v>51</v>
      </c>
      <c r="G135" s="95">
        <v>2</v>
      </c>
      <c r="H135" s="95" t="s">
        <v>51</v>
      </c>
      <c r="I135" s="95" t="s">
        <v>51</v>
      </c>
      <c r="J135" s="95" t="s">
        <v>51</v>
      </c>
      <c r="K135" s="95" t="s">
        <v>51</v>
      </c>
      <c r="L135" s="95" t="s">
        <v>51</v>
      </c>
      <c r="M135" s="95" t="s">
        <v>51</v>
      </c>
      <c r="N135" s="95">
        <v>2</v>
      </c>
      <c r="O135" s="95">
        <v>2</v>
      </c>
      <c r="P135" s="95">
        <v>3</v>
      </c>
    </row>
    <row r="136" spans="1:16" ht="15.6" x14ac:dyDescent="0.3">
      <c r="A136" s="93" t="s">
        <v>167</v>
      </c>
      <c r="B136" s="74" t="s">
        <v>564</v>
      </c>
      <c r="C136" s="95" t="s">
        <v>51</v>
      </c>
      <c r="D136" s="95">
        <v>3</v>
      </c>
      <c r="E136" s="95">
        <v>2</v>
      </c>
      <c r="F136" s="95" t="s">
        <v>51</v>
      </c>
      <c r="G136" s="95" t="s">
        <v>51</v>
      </c>
      <c r="H136" s="95" t="s">
        <v>51</v>
      </c>
      <c r="I136" s="95" t="s">
        <v>51</v>
      </c>
      <c r="J136" s="95" t="s">
        <v>51</v>
      </c>
      <c r="K136" s="95" t="s">
        <v>51</v>
      </c>
      <c r="L136" s="95" t="s">
        <v>51</v>
      </c>
      <c r="M136" s="95" t="s">
        <v>51</v>
      </c>
      <c r="N136" s="95">
        <v>2</v>
      </c>
      <c r="O136" s="95">
        <v>2</v>
      </c>
      <c r="P136" s="95">
        <v>2</v>
      </c>
    </row>
    <row r="137" spans="1:16" ht="31.2" x14ac:dyDescent="0.3">
      <c r="A137" s="93" t="s">
        <v>169</v>
      </c>
      <c r="B137" s="74" t="s">
        <v>565</v>
      </c>
      <c r="C137" s="95">
        <v>1</v>
      </c>
      <c r="D137" s="95">
        <v>3</v>
      </c>
      <c r="E137" s="95">
        <v>2</v>
      </c>
      <c r="F137" s="95" t="s">
        <v>51</v>
      </c>
      <c r="G137" s="95" t="s">
        <v>51</v>
      </c>
      <c r="H137" s="95" t="s">
        <v>51</v>
      </c>
      <c r="I137" s="95" t="s">
        <v>51</v>
      </c>
      <c r="J137" s="95" t="s">
        <v>51</v>
      </c>
      <c r="K137" s="95" t="s">
        <v>51</v>
      </c>
      <c r="L137" s="95" t="s">
        <v>51</v>
      </c>
      <c r="M137" s="95" t="s">
        <v>51</v>
      </c>
      <c r="N137" s="95">
        <v>2</v>
      </c>
      <c r="O137" s="95">
        <v>2</v>
      </c>
      <c r="P137" s="95">
        <v>2</v>
      </c>
    </row>
    <row r="138" spans="1:16" ht="31.2" x14ac:dyDescent="0.3">
      <c r="A138" s="93" t="s">
        <v>171</v>
      </c>
      <c r="B138" s="74" t="s">
        <v>566</v>
      </c>
      <c r="C138" s="95" t="s">
        <v>51</v>
      </c>
      <c r="D138" s="95">
        <v>3</v>
      </c>
      <c r="E138" s="95">
        <v>2</v>
      </c>
      <c r="F138" s="95" t="s">
        <v>51</v>
      </c>
      <c r="G138" s="95" t="s">
        <v>51</v>
      </c>
      <c r="H138" s="95" t="s">
        <v>51</v>
      </c>
      <c r="I138" s="95" t="s">
        <v>51</v>
      </c>
      <c r="J138" s="95" t="s">
        <v>51</v>
      </c>
      <c r="K138" s="95" t="s">
        <v>51</v>
      </c>
      <c r="L138" s="95" t="s">
        <v>51</v>
      </c>
      <c r="M138" s="95" t="s">
        <v>51</v>
      </c>
      <c r="N138" s="95">
        <v>2</v>
      </c>
      <c r="O138" s="95">
        <v>2</v>
      </c>
      <c r="P138" s="95">
        <v>2</v>
      </c>
    </row>
    <row r="139" spans="1:16" x14ac:dyDescent="0.3">
      <c r="A139" s="79"/>
      <c r="B139" s="79"/>
      <c r="C139" s="109">
        <f>ROUND(AVERAGE(C133:C138),2)</f>
        <v>1.25</v>
      </c>
      <c r="D139" s="109">
        <f t="shared" ref="D139:P139" si="22">ROUND(AVERAGE(D133:D138),2)</f>
        <v>2.5</v>
      </c>
      <c r="E139" s="109">
        <f t="shared" si="22"/>
        <v>2</v>
      </c>
      <c r="F139" s="109" t="e">
        <f t="shared" si="22"/>
        <v>#DIV/0!</v>
      </c>
      <c r="G139" s="109">
        <f t="shared" si="22"/>
        <v>2</v>
      </c>
      <c r="H139" s="109" t="e">
        <f t="shared" si="22"/>
        <v>#DIV/0!</v>
      </c>
      <c r="I139" s="109" t="e">
        <f t="shared" si="22"/>
        <v>#DIV/0!</v>
      </c>
      <c r="J139" s="109" t="e">
        <f t="shared" si="22"/>
        <v>#DIV/0!</v>
      </c>
      <c r="K139" s="109" t="e">
        <f t="shared" si="22"/>
        <v>#DIV/0!</v>
      </c>
      <c r="L139" s="109" t="e">
        <f t="shared" si="22"/>
        <v>#DIV/0!</v>
      </c>
      <c r="M139" s="109" t="e">
        <f t="shared" si="22"/>
        <v>#DIV/0!</v>
      </c>
      <c r="N139" s="109">
        <f t="shared" si="22"/>
        <v>1.67</v>
      </c>
      <c r="O139" s="109">
        <f t="shared" si="22"/>
        <v>2.33</v>
      </c>
      <c r="P139" s="109">
        <f t="shared" si="22"/>
        <v>2</v>
      </c>
    </row>
    <row r="140" spans="1:16" x14ac:dyDescent="0.3">
      <c r="A140" s="79"/>
      <c r="B140" s="79"/>
      <c r="C140" s="109">
        <f>IFERROR(C139,"-")</f>
        <v>1.25</v>
      </c>
      <c r="D140" s="109">
        <f t="shared" ref="D140:P140" si="23">IFERROR(D139,"-")</f>
        <v>2.5</v>
      </c>
      <c r="E140" s="109">
        <f t="shared" si="23"/>
        <v>2</v>
      </c>
      <c r="F140" s="109" t="str">
        <f t="shared" si="23"/>
        <v>-</v>
      </c>
      <c r="G140" s="109">
        <f t="shared" si="23"/>
        <v>2</v>
      </c>
      <c r="H140" s="109" t="str">
        <f t="shared" si="23"/>
        <v>-</v>
      </c>
      <c r="I140" s="109" t="str">
        <f t="shared" si="23"/>
        <v>-</v>
      </c>
      <c r="J140" s="109" t="str">
        <f t="shared" si="23"/>
        <v>-</v>
      </c>
      <c r="K140" s="109" t="str">
        <f t="shared" si="23"/>
        <v>-</v>
      </c>
      <c r="L140" s="109" t="str">
        <f t="shared" si="23"/>
        <v>-</v>
      </c>
      <c r="M140" s="109" t="str">
        <f t="shared" si="23"/>
        <v>-</v>
      </c>
      <c r="N140" s="109">
        <f t="shared" si="23"/>
        <v>1.67</v>
      </c>
      <c r="O140" s="109">
        <f t="shared" si="23"/>
        <v>2.33</v>
      </c>
      <c r="P140" s="109">
        <f t="shared" si="23"/>
        <v>2</v>
      </c>
    </row>
    <row r="141" spans="1:16" x14ac:dyDescent="0.3">
      <c r="A141" s="79"/>
      <c r="B141" s="79"/>
    </row>
    <row r="142" spans="1:16" ht="15.6" x14ac:dyDescent="0.3">
      <c r="A142" s="79"/>
      <c r="B142" s="399" t="s">
        <v>767</v>
      </c>
      <c r="C142" s="396"/>
      <c r="D142" s="396"/>
      <c r="E142" s="396"/>
      <c r="F142" s="396"/>
      <c r="G142" s="396"/>
      <c r="H142" s="396"/>
      <c r="I142" s="396"/>
      <c r="J142" s="396"/>
      <c r="K142" s="396"/>
      <c r="L142" s="396"/>
      <c r="M142" s="396"/>
    </row>
    <row r="143" spans="1:16" ht="15" thickBot="1" x14ac:dyDescent="0.35">
      <c r="A143" s="93" t="s">
        <v>392</v>
      </c>
      <c r="B143" s="93" t="s">
        <v>146</v>
      </c>
      <c r="C143" s="93" t="s">
        <v>147</v>
      </c>
      <c r="D143" s="93" t="s">
        <v>148</v>
      </c>
      <c r="E143" s="93" t="s">
        <v>149</v>
      </c>
      <c r="F143" s="93" t="s">
        <v>150</v>
      </c>
      <c r="G143" s="93" t="s">
        <v>151</v>
      </c>
      <c r="H143" s="93" t="s">
        <v>152</v>
      </c>
      <c r="I143" s="93" t="s">
        <v>153</v>
      </c>
      <c r="J143" s="93" t="s">
        <v>154</v>
      </c>
      <c r="K143" s="93" t="s">
        <v>155</v>
      </c>
      <c r="L143" s="93" t="s">
        <v>156</v>
      </c>
      <c r="M143" s="93" t="s">
        <v>157</v>
      </c>
      <c r="N143" s="93" t="s">
        <v>158</v>
      </c>
      <c r="O143" s="93" t="s">
        <v>159</v>
      </c>
      <c r="P143" s="93" t="s">
        <v>160</v>
      </c>
    </row>
    <row r="144" spans="1:16" ht="72.599999999999994" thickBot="1" x14ac:dyDescent="0.4">
      <c r="A144" s="106" t="s">
        <v>161</v>
      </c>
      <c r="B144" s="47" t="s">
        <v>567</v>
      </c>
      <c r="C144" s="113">
        <v>3</v>
      </c>
      <c r="D144" s="114">
        <v>3</v>
      </c>
      <c r="E144" s="114" t="s">
        <v>51</v>
      </c>
      <c r="F144" s="114" t="s">
        <v>51</v>
      </c>
      <c r="G144" s="114" t="s">
        <v>51</v>
      </c>
      <c r="H144" s="114" t="s">
        <v>51</v>
      </c>
      <c r="I144" s="114" t="s">
        <v>51</v>
      </c>
      <c r="J144" s="114" t="s">
        <v>51</v>
      </c>
      <c r="K144" s="114" t="s">
        <v>51</v>
      </c>
      <c r="L144" s="114" t="s">
        <v>51</v>
      </c>
      <c r="M144" s="114" t="s">
        <v>51</v>
      </c>
      <c r="N144" s="114" t="s">
        <v>51</v>
      </c>
      <c r="O144" s="114">
        <v>3</v>
      </c>
      <c r="P144" s="114">
        <v>1</v>
      </c>
    </row>
    <row r="145" spans="1:16" ht="36.6" thickBot="1" x14ac:dyDescent="0.4">
      <c r="A145" s="106" t="s">
        <v>163</v>
      </c>
      <c r="B145" s="47" t="s">
        <v>568</v>
      </c>
      <c r="C145" s="115">
        <v>2</v>
      </c>
      <c r="D145" s="116">
        <v>2</v>
      </c>
      <c r="E145" s="116">
        <v>2</v>
      </c>
      <c r="F145" s="116">
        <v>1</v>
      </c>
      <c r="G145" s="116">
        <v>3</v>
      </c>
      <c r="H145" s="116" t="s">
        <v>51</v>
      </c>
      <c r="I145" s="116" t="s">
        <v>51</v>
      </c>
      <c r="J145" s="116" t="s">
        <v>51</v>
      </c>
      <c r="K145" s="116" t="s">
        <v>51</v>
      </c>
      <c r="L145" s="116" t="s">
        <v>51</v>
      </c>
      <c r="M145" s="116" t="s">
        <v>51</v>
      </c>
      <c r="N145" s="116" t="s">
        <v>51</v>
      </c>
      <c r="O145" s="116">
        <v>1</v>
      </c>
      <c r="P145" s="116">
        <v>2</v>
      </c>
    </row>
    <row r="146" spans="1:16" ht="36.6" thickBot="1" x14ac:dyDescent="0.4">
      <c r="A146" s="106" t="s">
        <v>165</v>
      </c>
      <c r="B146" s="47" t="s">
        <v>569</v>
      </c>
      <c r="C146" s="115" t="s">
        <v>51</v>
      </c>
      <c r="D146" s="116" t="s">
        <v>51</v>
      </c>
      <c r="E146" s="116" t="s">
        <v>51</v>
      </c>
      <c r="F146" s="116" t="s">
        <v>51</v>
      </c>
      <c r="G146" s="116">
        <v>3</v>
      </c>
      <c r="H146" s="116" t="s">
        <v>51</v>
      </c>
      <c r="I146" s="116" t="s">
        <v>51</v>
      </c>
      <c r="J146" s="116" t="s">
        <v>51</v>
      </c>
      <c r="K146" s="116" t="s">
        <v>51</v>
      </c>
      <c r="L146" s="116" t="s">
        <v>51</v>
      </c>
      <c r="M146" s="116">
        <v>1</v>
      </c>
      <c r="N146" s="116">
        <v>2</v>
      </c>
      <c r="O146" s="116" t="s">
        <v>51</v>
      </c>
      <c r="P146" s="116">
        <v>2</v>
      </c>
    </row>
    <row r="147" spans="1:16" ht="36.6" thickBot="1" x14ac:dyDescent="0.4">
      <c r="A147" s="106" t="s">
        <v>167</v>
      </c>
      <c r="B147" s="47" t="s">
        <v>570</v>
      </c>
      <c r="C147" s="115" t="s">
        <v>51</v>
      </c>
      <c r="D147" s="116" t="s">
        <v>51</v>
      </c>
      <c r="E147" s="116">
        <v>3</v>
      </c>
      <c r="F147" s="116" t="s">
        <v>51</v>
      </c>
      <c r="G147" s="116">
        <v>3</v>
      </c>
      <c r="H147" s="116" t="s">
        <v>51</v>
      </c>
      <c r="I147" s="116" t="s">
        <v>51</v>
      </c>
      <c r="J147" s="116" t="s">
        <v>51</v>
      </c>
      <c r="K147" s="116" t="s">
        <v>51</v>
      </c>
      <c r="L147" s="116" t="s">
        <v>51</v>
      </c>
      <c r="M147" s="116" t="s">
        <v>51</v>
      </c>
      <c r="N147" s="116">
        <v>2</v>
      </c>
      <c r="O147" s="116" t="s">
        <v>51</v>
      </c>
      <c r="P147" s="116">
        <v>3</v>
      </c>
    </row>
    <row r="148" spans="1:16" ht="36.6" thickBot="1" x14ac:dyDescent="0.4">
      <c r="A148" s="106" t="s">
        <v>169</v>
      </c>
      <c r="B148" s="47" t="s">
        <v>571</v>
      </c>
      <c r="C148" s="115" t="s">
        <v>51</v>
      </c>
      <c r="D148" s="116" t="s">
        <v>51</v>
      </c>
      <c r="E148" s="116" t="s">
        <v>51</v>
      </c>
      <c r="F148" s="116" t="s">
        <v>51</v>
      </c>
      <c r="G148" s="116" t="s">
        <v>51</v>
      </c>
      <c r="H148" s="116" t="s">
        <v>51</v>
      </c>
      <c r="I148" s="116" t="s">
        <v>51</v>
      </c>
      <c r="J148" s="116">
        <v>2</v>
      </c>
      <c r="K148" s="116">
        <v>3</v>
      </c>
      <c r="L148" s="116">
        <v>3</v>
      </c>
      <c r="M148" s="116">
        <v>3</v>
      </c>
      <c r="N148" s="116">
        <v>2</v>
      </c>
      <c r="O148" s="116" t="s">
        <v>51</v>
      </c>
      <c r="P148" s="116" t="s">
        <v>51</v>
      </c>
    </row>
    <row r="149" spans="1:16" x14ac:dyDescent="0.3">
      <c r="A149" s="79"/>
      <c r="B149" s="79"/>
      <c r="C149" s="109">
        <f>ROUND(AVERAGE(C143:C148),2)</f>
        <v>2.5</v>
      </c>
      <c r="D149" s="109">
        <f t="shared" ref="D149:P149" si="24">ROUND(AVERAGE(D143:D148),2)</f>
        <v>2.5</v>
      </c>
      <c r="E149" s="109">
        <f t="shared" si="24"/>
        <v>2.5</v>
      </c>
      <c r="F149" s="109">
        <f t="shared" si="24"/>
        <v>1</v>
      </c>
      <c r="G149" s="109">
        <f t="shared" si="24"/>
        <v>3</v>
      </c>
      <c r="H149" s="109" t="e">
        <f t="shared" si="24"/>
        <v>#DIV/0!</v>
      </c>
      <c r="I149" s="109" t="e">
        <f t="shared" si="24"/>
        <v>#DIV/0!</v>
      </c>
      <c r="J149" s="109">
        <f t="shared" si="24"/>
        <v>2</v>
      </c>
      <c r="K149" s="109">
        <f t="shared" si="24"/>
        <v>3</v>
      </c>
      <c r="L149" s="109">
        <f t="shared" si="24"/>
        <v>3</v>
      </c>
      <c r="M149" s="109">
        <f t="shared" si="24"/>
        <v>2</v>
      </c>
      <c r="N149" s="109">
        <f t="shared" si="24"/>
        <v>2</v>
      </c>
      <c r="O149" s="109">
        <f t="shared" si="24"/>
        <v>2</v>
      </c>
      <c r="P149" s="109">
        <f t="shared" si="24"/>
        <v>2</v>
      </c>
    </row>
    <row r="150" spans="1:16" x14ac:dyDescent="0.3">
      <c r="A150" s="79"/>
      <c r="B150" s="79"/>
      <c r="C150" s="109">
        <f>IFERROR(C149,"-")</f>
        <v>2.5</v>
      </c>
      <c r="D150" s="109">
        <f t="shared" ref="D150:P150" si="25">IFERROR(D149,"-")</f>
        <v>2.5</v>
      </c>
      <c r="E150" s="109">
        <f t="shared" si="25"/>
        <v>2.5</v>
      </c>
      <c r="F150" s="109">
        <f t="shared" si="25"/>
        <v>1</v>
      </c>
      <c r="G150" s="109">
        <f t="shared" si="25"/>
        <v>3</v>
      </c>
      <c r="H150" s="109" t="str">
        <f t="shared" si="25"/>
        <v>-</v>
      </c>
      <c r="I150" s="109" t="str">
        <f t="shared" si="25"/>
        <v>-</v>
      </c>
      <c r="J150" s="109">
        <f t="shared" si="25"/>
        <v>2</v>
      </c>
      <c r="K150" s="109">
        <f t="shared" si="25"/>
        <v>3</v>
      </c>
      <c r="L150" s="109">
        <f t="shared" si="25"/>
        <v>3</v>
      </c>
      <c r="M150" s="109">
        <f t="shared" si="25"/>
        <v>2</v>
      </c>
      <c r="N150" s="109">
        <f t="shared" si="25"/>
        <v>2</v>
      </c>
      <c r="O150" s="109">
        <f t="shared" si="25"/>
        <v>2</v>
      </c>
      <c r="P150" s="109">
        <f t="shared" si="25"/>
        <v>2</v>
      </c>
    </row>
    <row r="151" spans="1:16" x14ac:dyDescent="0.3">
      <c r="A151" s="79"/>
      <c r="B151" s="108"/>
    </row>
    <row r="152" spans="1:16" ht="21" x14ac:dyDescent="0.4">
      <c r="A152" s="79"/>
      <c r="B152" s="104"/>
    </row>
  </sheetData>
  <mergeCells count="16">
    <mergeCell ref="B120:M120"/>
    <mergeCell ref="B131:M131"/>
    <mergeCell ref="B142:M142"/>
    <mergeCell ref="B64:M64"/>
    <mergeCell ref="B76:M76"/>
    <mergeCell ref="B86:M86"/>
    <mergeCell ref="C96:M96"/>
    <mergeCell ref="B98:M98"/>
    <mergeCell ref="B109:M109"/>
    <mergeCell ref="B4:H4"/>
    <mergeCell ref="B52:M52"/>
    <mergeCell ref="C5:O5"/>
    <mergeCell ref="B8:M8"/>
    <mergeCell ref="B18:M18"/>
    <mergeCell ref="B29:M29"/>
    <mergeCell ref="B40:M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Q70"/>
  <sheetViews>
    <sheetView topLeftCell="A53" workbookViewId="0">
      <selection activeCell="A75" sqref="A75"/>
    </sheetView>
  </sheetViews>
  <sheetFormatPr defaultRowHeight="14.4" x14ac:dyDescent="0.3"/>
  <cols>
    <col min="3" max="3" width="43.109375" bestFit="1" customWidth="1"/>
  </cols>
  <sheetData>
    <row r="4" spans="1:17" ht="27.6" x14ac:dyDescent="0.3">
      <c r="A4" s="48" t="s">
        <v>617</v>
      </c>
      <c r="B4" s="49" t="s">
        <v>572</v>
      </c>
      <c r="C4" s="49" t="s">
        <v>573</v>
      </c>
      <c r="D4" s="49" t="s">
        <v>147</v>
      </c>
      <c r="E4" s="49" t="s">
        <v>148</v>
      </c>
      <c r="F4" s="49" t="s">
        <v>149</v>
      </c>
      <c r="G4" s="49" t="s">
        <v>150</v>
      </c>
      <c r="H4" s="49" t="s">
        <v>151</v>
      </c>
      <c r="I4" s="49" t="s">
        <v>152</v>
      </c>
      <c r="J4" s="49" t="s">
        <v>153</v>
      </c>
      <c r="K4" s="49" t="s">
        <v>154</v>
      </c>
      <c r="L4" s="49" t="s">
        <v>155</v>
      </c>
      <c r="M4" s="49" t="s">
        <v>156</v>
      </c>
      <c r="N4" s="49" t="s">
        <v>157</v>
      </c>
      <c r="O4" s="49" t="s">
        <v>158</v>
      </c>
      <c r="P4" s="49" t="s">
        <v>159</v>
      </c>
      <c r="Q4" s="49" t="s">
        <v>160</v>
      </c>
    </row>
    <row r="5" spans="1:17" x14ac:dyDescent="0.3">
      <c r="A5" s="48" t="s">
        <v>618</v>
      </c>
      <c r="B5" s="44" t="s">
        <v>574</v>
      </c>
      <c r="C5" s="44" t="s">
        <v>575</v>
      </c>
      <c r="D5" s="45" t="s">
        <v>51</v>
      </c>
      <c r="E5" s="45" t="s">
        <v>51</v>
      </c>
      <c r="F5" s="45" t="s">
        <v>51</v>
      </c>
      <c r="G5" s="45" t="s">
        <v>51</v>
      </c>
      <c r="H5" s="45" t="s">
        <v>51</v>
      </c>
      <c r="I5" s="45">
        <v>1</v>
      </c>
      <c r="J5" s="45" t="s">
        <v>51</v>
      </c>
      <c r="K5" s="45" t="s">
        <v>51</v>
      </c>
      <c r="L5" s="45">
        <v>1.5</v>
      </c>
      <c r="M5" s="45">
        <v>1.33</v>
      </c>
      <c r="N5" s="45" t="s">
        <v>51</v>
      </c>
      <c r="O5" s="45" t="s">
        <v>51</v>
      </c>
      <c r="P5" s="45" t="s">
        <v>51</v>
      </c>
      <c r="Q5" s="45" t="s">
        <v>51</v>
      </c>
    </row>
    <row r="6" spans="1:17" x14ac:dyDescent="0.3">
      <c r="A6" s="48" t="s">
        <v>619</v>
      </c>
      <c r="B6" s="44" t="s">
        <v>574</v>
      </c>
      <c r="C6" s="44" t="s">
        <v>576</v>
      </c>
      <c r="D6" s="45">
        <v>3</v>
      </c>
      <c r="E6" s="45">
        <v>2</v>
      </c>
      <c r="F6" s="45" t="s">
        <v>51</v>
      </c>
      <c r="G6" s="45" t="s">
        <v>51</v>
      </c>
      <c r="H6" s="45">
        <v>2</v>
      </c>
      <c r="I6" s="45" t="s">
        <v>51</v>
      </c>
      <c r="J6" s="45" t="s">
        <v>51</v>
      </c>
      <c r="K6" s="45" t="s">
        <v>51</v>
      </c>
      <c r="L6" s="45" t="s">
        <v>51</v>
      </c>
      <c r="M6" s="45" t="s">
        <v>51</v>
      </c>
      <c r="N6" s="45">
        <v>2</v>
      </c>
      <c r="O6" s="45">
        <v>2</v>
      </c>
      <c r="P6" s="45" t="s">
        <v>51</v>
      </c>
      <c r="Q6" s="45">
        <v>1</v>
      </c>
    </row>
    <row r="7" spans="1:17" x14ac:dyDescent="0.3">
      <c r="A7" s="48" t="s">
        <v>620</v>
      </c>
      <c r="B7" s="44" t="s">
        <v>574</v>
      </c>
      <c r="C7" s="44" t="s">
        <v>577</v>
      </c>
      <c r="D7" s="45">
        <v>3</v>
      </c>
      <c r="E7" s="45">
        <v>2</v>
      </c>
      <c r="F7" s="45" t="s">
        <v>51</v>
      </c>
      <c r="G7" s="45" t="s">
        <v>51</v>
      </c>
      <c r="H7" s="45">
        <v>2</v>
      </c>
      <c r="I7" s="45" t="s">
        <v>51</v>
      </c>
      <c r="J7" s="45" t="s">
        <v>51</v>
      </c>
      <c r="K7" s="45" t="s">
        <v>51</v>
      </c>
      <c r="L7" s="45" t="s">
        <v>51</v>
      </c>
      <c r="M7" s="45" t="s">
        <v>51</v>
      </c>
      <c r="N7" s="45">
        <v>2</v>
      </c>
      <c r="O7" s="45">
        <v>2</v>
      </c>
      <c r="P7" s="45" t="s">
        <v>51</v>
      </c>
      <c r="Q7" s="45">
        <v>1</v>
      </c>
    </row>
    <row r="8" spans="1:17" x14ac:dyDescent="0.3">
      <c r="A8" s="48" t="s">
        <v>621</v>
      </c>
      <c r="B8" s="44" t="s">
        <v>574</v>
      </c>
      <c r="C8" s="44" t="s">
        <v>578</v>
      </c>
      <c r="D8" s="45">
        <v>3</v>
      </c>
      <c r="E8" s="45">
        <v>1.67</v>
      </c>
      <c r="F8" s="45">
        <v>1</v>
      </c>
      <c r="G8" s="45">
        <v>1.33</v>
      </c>
      <c r="H8" s="45" t="s">
        <v>51</v>
      </c>
      <c r="I8" s="45" t="s">
        <v>51</v>
      </c>
      <c r="J8" s="45" t="s">
        <v>51</v>
      </c>
      <c r="K8" s="45" t="s">
        <v>51</v>
      </c>
      <c r="L8" s="45" t="s">
        <v>51</v>
      </c>
      <c r="M8" s="45" t="s">
        <v>51</v>
      </c>
      <c r="N8" s="45" t="s">
        <v>51</v>
      </c>
      <c r="O8" s="45" t="s">
        <v>51</v>
      </c>
      <c r="P8" s="45" t="s">
        <v>51</v>
      </c>
      <c r="Q8" s="45" t="s">
        <v>51</v>
      </c>
    </row>
    <row r="9" spans="1:17" x14ac:dyDescent="0.3">
      <c r="A9" s="48" t="s">
        <v>622</v>
      </c>
      <c r="B9" s="44" t="s">
        <v>574</v>
      </c>
      <c r="C9" s="44" t="s">
        <v>13</v>
      </c>
      <c r="D9" s="45" t="s">
        <v>51</v>
      </c>
      <c r="E9" s="45" t="s">
        <v>51</v>
      </c>
      <c r="F9" s="45">
        <v>1</v>
      </c>
      <c r="G9" s="45" t="s">
        <v>51</v>
      </c>
      <c r="H9" s="45" t="s">
        <v>51</v>
      </c>
      <c r="I9" s="45">
        <v>1.17</v>
      </c>
      <c r="J9" s="45">
        <v>1.5</v>
      </c>
      <c r="K9" s="45">
        <v>3</v>
      </c>
      <c r="L9" s="45">
        <v>2</v>
      </c>
      <c r="M9" s="45" t="s">
        <v>51</v>
      </c>
      <c r="N9" s="45">
        <v>1</v>
      </c>
      <c r="O9" s="45">
        <v>1</v>
      </c>
      <c r="P9" s="45" t="s">
        <v>51</v>
      </c>
      <c r="Q9" s="45" t="s">
        <v>51</v>
      </c>
    </row>
    <row r="10" spans="1:17" x14ac:dyDescent="0.3">
      <c r="A10" s="48" t="s">
        <v>623</v>
      </c>
      <c r="B10" s="44" t="s">
        <v>574</v>
      </c>
      <c r="C10" s="44" t="s">
        <v>14</v>
      </c>
      <c r="D10" s="45">
        <v>2</v>
      </c>
      <c r="E10" s="45">
        <v>1</v>
      </c>
      <c r="F10" s="45">
        <v>1.5</v>
      </c>
      <c r="G10" s="45" t="s">
        <v>51</v>
      </c>
      <c r="H10" s="45" t="s">
        <v>51</v>
      </c>
      <c r="I10" s="45" t="s">
        <v>51</v>
      </c>
      <c r="J10" s="45" t="s">
        <v>51</v>
      </c>
      <c r="K10" s="45" t="s">
        <v>51</v>
      </c>
      <c r="L10" s="45" t="s">
        <v>51</v>
      </c>
      <c r="M10" s="45" t="s">
        <v>51</v>
      </c>
      <c r="N10" s="45" t="s">
        <v>51</v>
      </c>
      <c r="O10" s="45" t="s">
        <v>51</v>
      </c>
      <c r="P10" s="45" t="s">
        <v>51</v>
      </c>
      <c r="Q10" s="45" t="s">
        <v>51</v>
      </c>
    </row>
    <row r="11" spans="1:17" x14ac:dyDescent="0.3">
      <c r="A11" s="48" t="s">
        <v>624</v>
      </c>
      <c r="B11" s="44" t="s">
        <v>574</v>
      </c>
      <c r="C11" s="44" t="s">
        <v>579</v>
      </c>
      <c r="D11" s="45" t="s">
        <v>51</v>
      </c>
      <c r="E11" s="45" t="s">
        <v>51</v>
      </c>
      <c r="F11" s="45" t="s">
        <v>51</v>
      </c>
      <c r="G11" s="45" t="s">
        <v>51</v>
      </c>
      <c r="H11" s="45" t="s">
        <v>51</v>
      </c>
      <c r="I11" s="45" t="s">
        <v>51</v>
      </c>
      <c r="J11" s="45" t="s">
        <v>51</v>
      </c>
      <c r="K11" s="45" t="s">
        <v>51</v>
      </c>
      <c r="L11" s="45" t="s">
        <v>51</v>
      </c>
      <c r="M11" s="45">
        <v>2.2000000000000002</v>
      </c>
      <c r="N11" s="45" t="s">
        <v>51</v>
      </c>
      <c r="O11" s="45" t="s">
        <v>51</v>
      </c>
      <c r="P11" s="45" t="s">
        <v>51</v>
      </c>
      <c r="Q11" s="45" t="s">
        <v>51</v>
      </c>
    </row>
    <row r="12" spans="1:17" x14ac:dyDescent="0.3">
      <c r="A12" s="48" t="s">
        <v>625</v>
      </c>
      <c r="B12" s="44" t="s">
        <v>574</v>
      </c>
      <c r="C12" s="44" t="s">
        <v>580</v>
      </c>
      <c r="D12" s="45">
        <v>1.8</v>
      </c>
      <c r="E12" s="45">
        <v>1</v>
      </c>
      <c r="F12" s="45">
        <v>1</v>
      </c>
      <c r="G12" s="45">
        <v>1</v>
      </c>
      <c r="H12" s="45" t="s">
        <v>51</v>
      </c>
      <c r="I12" s="45" t="s">
        <v>51</v>
      </c>
      <c r="J12" s="45" t="s">
        <v>51</v>
      </c>
      <c r="K12" s="45" t="s">
        <v>51</v>
      </c>
      <c r="L12" s="45" t="s">
        <v>51</v>
      </c>
      <c r="M12" s="45" t="s">
        <v>51</v>
      </c>
      <c r="N12" s="45" t="s">
        <v>51</v>
      </c>
      <c r="O12" s="45" t="s">
        <v>51</v>
      </c>
      <c r="P12" s="45" t="s">
        <v>51</v>
      </c>
      <c r="Q12" s="45" t="s">
        <v>51</v>
      </c>
    </row>
    <row r="13" spans="1:17" x14ac:dyDescent="0.3">
      <c r="A13" s="48" t="s">
        <v>626</v>
      </c>
      <c r="B13" s="44" t="s">
        <v>574</v>
      </c>
      <c r="C13" s="44" t="s">
        <v>581</v>
      </c>
      <c r="D13" s="45">
        <v>1</v>
      </c>
      <c r="E13" s="45">
        <v>1</v>
      </c>
      <c r="F13" s="45">
        <v>1</v>
      </c>
      <c r="G13" s="45">
        <v>1</v>
      </c>
      <c r="H13" s="45">
        <v>2</v>
      </c>
      <c r="I13" s="45" t="s">
        <v>51</v>
      </c>
      <c r="J13" s="45" t="s">
        <v>51</v>
      </c>
      <c r="K13" s="45" t="s">
        <v>51</v>
      </c>
      <c r="L13" s="45" t="s">
        <v>51</v>
      </c>
      <c r="M13" s="45" t="s">
        <v>51</v>
      </c>
      <c r="N13" s="45" t="s">
        <v>51</v>
      </c>
      <c r="O13" s="45" t="s">
        <v>51</v>
      </c>
      <c r="P13" s="45" t="s">
        <v>51</v>
      </c>
      <c r="Q13" s="45" t="s">
        <v>51</v>
      </c>
    </row>
    <row r="14" spans="1:17" x14ac:dyDescent="0.3">
      <c r="A14" s="48" t="s">
        <v>627</v>
      </c>
      <c r="B14" s="44" t="s">
        <v>582</v>
      </c>
      <c r="C14" s="44" t="s">
        <v>583</v>
      </c>
      <c r="D14" s="45" t="s">
        <v>51</v>
      </c>
      <c r="E14" s="45" t="s">
        <v>51</v>
      </c>
      <c r="F14" s="45" t="s">
        <v>51</v>
      </c>
      <c r="G14" s="45" t="s">
        <v>51</v>
      </c>
      <c r="H14" s="45" t="s">
        <v>51</v>
      </c>
      <c r="I14" s="45">
        <v>2.5</v>
      </c>
      <c r="J14" s="45" t="s">
        <v>51</v>
      </c>
      <c r="K14" s="45" t="s">
        <v>51</v>
      </c>
      <c r="L14" s="45">
        <v>1.5</v>
      </c>
      <c r="M14" s="45">
        <v>1.67</v>
      </c>
      <c r="N14" s="45" t="s">
        <v>51</v>
      </c>
      <c r="O14" s="45" t="s">
        <v>51</v>
      </c>
      <c r="P14" s="45" t="s">
        <v>51</v>
      </c>
      <c r="Q14" s="45" t="s">
        <v>51</v>
      </c>
    </row>
    <row r="15" spans="1:17" x14ac:dyDescent="0.3">
      <c r="A15" s="48" t="s">
        <v>628</v>
      </c>
      <c r="B15" s="44" t="s">
        <v>582</v>
      </c>
      <c r="C15" s="44" t="s">
        <v>23</v>
      </c>
      <c r="D15" s="45">
        <v>3</v>
      </c>
      <c r="E15" s="45">
        <v>2</v>
      </c>
      <c r="F15" s="45" t="s">
        <v>51</v>
      </c>
      <c r="G15" s="45" t="s">
        <v>51</v>
      </c>
      <c r="H15" s="45">
        <v>2</v>
      </c>
      <c r="I15" s="45" t="s">
        <v>51</v>
      </c>
      <c r="J15" s="45" t="s">
        <v>51</v>
      </c>
      <c r="K15" s="45" t="s">
        <v>51</v>
      </c>
      <c r="L15" s="45" t="s">
        <v>51</v>
      </c>
      <c r="M15" s="45" t="s">
        <v>51</v>
      </c>
      <c r="N15" s="45">
        <v>2</v>
      </c>
      <c r="O15" s="45">
        <v>2</v>
      </c>
      <c r="P15" s="45" t="s">
        <v>51</v>
      </c>
      <c r="Q15" s="45">
        <v>1</v>
      </c>
    </row>
    <row r="16" spans="1:17" x14ac:dyDescent="0.3">
      <c r="A16" s="48" t="s">
        <v>629</v>
      </c>
      <c r="B16" s="44" t="s">
        <v>582</v>
      </c>
      <c r="C16" s="44" t="s">
        <v>24</v>
      </c>
      <c r="D16" s="45">
        <v>1.5</v>
      </c>
      <c r="E16" s="45">
        <v>1</v>
      </c>
      <c r="F16" s="45">
        <v>1</v>
      </c>
      <c r="G16" s="45" t="s">
        <v>51</v>
      </c>
      <c r="H16" s="45" t="s">
        <v>51</v>
      </c>
      <c r="I16" s="45">
        <v>1.33</v>
      </c>
      <c r="J16" s="45">
        <v>1.33</v>
      </c>
      <c r="K16" s="45">
        <v>1</v>
      </c>
      <c r="L16" s="45" t="s">
        <v>51</v>
      </c>
      <c r="M16" s="45" t="s">
        <v>51</v>
      </c>
      <c r="N16" s="45" t="s">
        <v>51</v>
      </c>
      <c r="O16" s="45" t="s">
        <v>51</v>
      </c>
      <c r="P16" s="45" t="s">
        <v>51</v>
      </c>
      <c r="Q16" s="45" t="s">
        <v>51</v>
      </c>
    </row>
    <row r="17" spans="1:17" x14ac:dyDescent="0.3">
      <c r="A17" s="48" t="s">
        <v>630</v>
      </c>
      <c r="B17" s="44" t="s">
        <v>582</v>
      </c>
      <c r="C17" s="44" t="s">
        <v>25</v>
      </c>
      <c r="D17" s="45">
        <v>3</v>
      </c>
      <c r="E17" s="45">
        <v>2</v>
      </c>
      <c r="F17" s="45">
        <v>1</v>
      </c>
      <c r="G17" s="45" t="s">
        <v>51</v>
      </c>
      <c r="H17" s="45" t="s">
        <v>51</v>
      </c>
      <c r="I17" s="45" t="s">
        <v>51</v>
      </c>
      <c r="J17" s="45" t="s">
        <v>51</v>
      </c>
      <c r="K17" s="45" t="s">
        <v>51</v>
      </c>
      <c r="L17" s="45" t="s">
        <v>51</v>
      </c>
      <c r="M17" s="45" t="s">
        <v>51</v>
      </c>
      <c r="N17" s="45" t="s">
        <v>51</v>
      </c>
      <c r="O17" s="45" t="s">
        <v>51</v>
      </c>
      <c r="P17" s="45" t="s">
        <v>51</v>
      </c>
      <c r="Q17" s="45" t="s">
        <v>51</v>
      </c>
    </row>
    <row r="18" spans="1:17" x14ac:dyDescent="0.3">
      <c r="A18" s="48" t="s">
        <v>631</v>
      </c>
      <c r="B18" s="44" t="s">
        <v>582</v>
      </c>
      <c r="C18" s="44" t="s">
        <v>26</v>
      </c>
      <c r="D18" s="45">
        <v>1.4</v>
      </c>
      <c r="E18" s="45">
        <v>1.67</v>
      </c>
      <c r="F18" s="45">
        <v>1</v>
      </c>
      <c r="G18" s="45" t="s">
        <v>51</v>
      </c>
      <c r="H18" s="45" t="s">
        <v>51</v>
      </c>
      <c r="I18" s="45" t="s">
        <v>51</v>
      </c>
      <c r="J18" s="45" t="s">
        <v>51</v>
      </c>
      <c r="K18" s="45" t="s">
        <v>51</v>
      </c>
      <c r="L18" s="45" t="s">
        <v>51</v>
      </c>
      <c r="M18" s="45" t="s">
        <v>51</v>
      </c>
      <c r="N18" s="45" t="s">
        <v>51</v>
      </c>
      <c r="O18" s="45">
        <v>1.5</v>
      </c>
      <c r="P18" s="45" t="s">
        <v>51</v>
      </c>
      <c r="Q18" s="45">
        <v>1.5</v>
      </c>
    </row>
    <row r="19" spans="1:17" x14ac:dyDescent="0.3">
      <c r="A19" s="48" t="s">
        <v>632</v>
      </c>
      <c r="B19" s="44" t="s">
        <v>582</v>
      </c>
      <c r="C19" s="44" t="s">
        <v>27</v>
      </c>
      <c r="D19" s="45">
        <v>3</v>
      </c>
      <c r="E19" s="45">
        <v>1.67</v>
      </c>
      <c r="F19" s="45">
        <v>1.33</v>
      </c>
      <c r="G19" s="45" t="s">
        <v>51</v>
      </c>
      <c r="H19" s="45" t="s">
        <v>51</v>
      </c>
      <c r="I19" s="45" t="s">
        <v>51</v>
      </c>
      <c r="J19" s="45" t="s">
        <v>51</v>
      </c>
      <c r="K19" s="45" t="s">
        <v>51</v>
      </c>
      <c r="L19" s="45" t="s">
        <v>51</v>
      </c>
      <c r="M19" s="45" t="s">
        <v>51</v>
      </c>
      <c r="N19" s="45" t="s">
        <v>51</v>
      </c>
      <c r="O19" s="45">
        <v>2</v>
      </c>
      <c r="P19" s="45">
        <v>1</v>
      </c>
      <c r="Q19" s="45">
        <v>1.67</v>
      </c>
    </row>
    <row r="20" spans="1:17" x14ac:dyDescent="0.3">
      <c r="A20" s="48" t="s">
        <v>633</v>
      </c>
      <c r="B20" s="44" t="s">
        <v>582</v>
      </c>
      <c r="C20" s="44" t="s">
        <v>28</v>
      </c>
      <c r="D20" s="45">
        <v>1</v>
      </c>
      <c r="E20" s="45">
        <v>1</v>
      </c>
      <c r="F20" s="45">
        <v>1</v>
      </c>
      <c r="G20" s="45">
        <v>1.33</v>
      </c>
      <c r="H20" s="45">
        <v>1</v>
      </c>
      <c r="I20" s="45">
        <v>1</v>
      </c>
      <c r="J20" s="45">
        <v>1</v>
      </c>
      <c r="K20" s="45" t="s">
        <v>51</v>
      </c>
      <c r="L20" s="45" t="s">
        <v>51</v>
      </c>
      <c r="M20" s="45" t="s">
        <v>51</v>
      </c>
      <c r="N20" s="45" t="s">
        <v>51</v>
      </c>
      <c r="O20" s="45" t="s">
        <v>51</v>
      </c>
      <c r="P20" s="45" t="s">
        <v>51</v>
      </c>
      <c r="Q20" s="45" t="s">
        <v>51</v>
      </c>
    </row>
    <row r="21" spans="1:17" x14ac:dyDescent="0.3">
      <c r="A21" s="48" t="s">
        <v>634</v>
      </c>
      <c r="B21" s="44" t="s">
        <v>582</v>
      </c>
      <c r="C21" s="44" t="s">
        <v>584</v>
      </c>
      <c r="D21" s="45" t="s">
        <v>51</v>
      </c>
      <c r="E21" s="45" t="s">
        <v>51</v>
      </c>
      <c r="F21" s="45" t="s">
        <v>51</v>
      </c>
      <c r="G21" s="45" t="s">
        <v>51</v>
      </c>
      <c r="H21" s="45" t="s">
        <v>51</v>
      </c>
      <c r="I21" s="45" t="s">
        <v>51</v>
      </c>
      <c r="J21" s="45" t="s">
        <v>51</v>
      </c>
      <c r="K21" s="45" t="s">
        <v>51</v>
      </c>
      <c r="L21" s="45">
        <v>1</v>
      </c>
      <c r="M21" s="45">
        <v>2.2000000000000002</v>
      </c>
      <c r="N21" s="45" t="s">
        <v>51</v>
      </c>
      <c r="O21" s="45" t="s">
        <v>51</v>
      </c>
      <c r="P21" s="45" t="s">
        <v>51</v>
      </c>
      <c r="Q21" s="45" t="s">
        <v>51</v>
      </c>
    </row>
    <row r="22" spans="1:17" x14ac:dyDescent="0.3">
      <c r="A22" s="48" t="s">
        <v>635</v>
      </c>
      <c r="B22" s="44" t="s">
        <v>582</v>
      </c>
      <c r="C22" s="44" t="s">
        <v>585</v>
      </c>
      <c r="D22" s="45">
        <v>1</v>
      </c>
      <c r="E22" s="45" t="s">
        <v>51</v>
      </c>
      <c r="F22" s="45" t="s">
        <v>51</v>
      </c>
      <c r="G22" s="45">
        <v>1</v>
      </c>
      <c r="H22" s="45">
        <v>1.8</v>
      </c>
      <c r="I22" s="45" t="s">
        <v>51</v>
      </c>
      <c r="J22" s="45" t="s">
        <v>51</v>
      </c>
      <c r="K22" s="45" t="s">
        <v>51</v>
      </c>
      <c r="L22" s="45" t="s">
        <v>51</v>
      </c>
      <c r="M22" s="45" t="s">
        <v>51</v>
      </c>
      <c r="N22" s="45" t="s">
        <v>51</v>
      </c>
      <c r="O22" s="45" t="s">
        <v>51</v>
      </c>
      <c r="P22" s="45" t="s">
        <v>51</v>
      </c>
      <c r="Q22" s="45">
        <v>1.4</v>
      </c>
    </row>
    <row r="23" spans="1:17" x14ac:dyDescent="0.3">
      <c r="A23" s="48" t="s">
        <v>636</v>
      </c>
      <c r="B23" s="44" t="s">
        <v>586</v>
      </c>
      <c r="C23" s="44" t="s">
        <v>32</v>
      </c>
      <c r="D23" s="45" t="s">
        <v>51</v>
      </c>
      <c r="E23" s="45" t="s">
        <v>51</v>
      </c>
      <c r="F23" s="45" t="s">
        <v>51</v>
      </c>
      <c r="G23" s="45" t="s">
        <v>51</v>
      </c>
      <c r="H23" s="45" t="s">
        <v>51</v>
      </c>
      <c r="I23" s="45" t="s">
        <v>51</v>
      </c>
      <c r="J23" s="45" t="s">
        <v>51</v>
      </c>
      <c r="K23" s="45">
        <v>1</v>
      </c>
      <c r="L23" s="45">
        <v>1.33</v>
      </c>
      <c r="M23" s="45">
        <v>1.25</v>
      </c>
      <c r="N23" s="45">
        <v>1.83</v>
      </c>
      <c r="O23" s="45">
        <v>3</v>
      </c>
      <c r="P23" s="45" t="s">
        <v>51</v>
      </c>
      <c r="Q23" s="45" t="s">
        <v>51</v>
      </c>
    </row>
    <row r="24" spans="1:17" x14ac:dyDescent="0.3">
      <c r="A24" s="48" t="s">
        <v>637</v>
      </c>
      <c r="B24" s="44" t="s">
        <v>586</v>
      </c>
      <c r="C24" s="44" t="s">
        <v>587</v>
      </c>
      <c r="D24" s="45">
        <v>1.83</v>
      </c>
      <c r="E24" s="45">
        <v>2</v>
      </c>
      <c r="F24" s="45">
        <v>1</v>
      </c>
      <c r="G24" s="45">
        <v>1.4</v>
      </c>
      <c r="H24" s="45" t="s">
        <v>51</v>
      </c>
      <c r="I24" s="45" t="s">
        <v>51</v>
      </c>
      <c r="J24" s="45" t="s">
        <v>51</v>
      </c>
      <c r="K24" s="45" t="s">
        <v>51</v>
      </c>
      <c r="L24" s="45" t="s">
        <v>51</v>
      </c>
      <c r="M24" s="45" t="s">
        <v>51</v>
      </c>
      <c r="N24" s="45" t="s">
        <v>51</v>
      </c>
      <c r="O24" s="45">
        <v>1.5</v>
      </c>
      <c r="P24" s="45">
        <v>1.67</v>
      </c>
      <c r="Q24" s="45">
        <v>1</v>
      </c>
    </row>
    <row r="25" spans="1:17" x14ac:dyDescent="0.3">
      <c r="A25" s="48" t="s">
        <v>638</v>
      </c>
      <c r="B25" s="44" t="s">
        <v>586</v>
      </c>
      <c r="C25" s="44" t="s">
        <v>34</v>
      </c>
      <c r="D25" s="45">
        <v>1.5</v>
      </c>
      <c r="E25" s="45">
        <v>1.67</v>
      </c>
      <c r="F25" s="45">
        <v>1</v>
      </c>
      <c r="G25" s="45">
        <v>1</v>
      </c>
      <c r="H25" s="45">
        <v>1</v>
      </c>
      <c r="I25" s="45" t="s">
        <v>51</v>
      </c>
      <c r="J25" s="45" t="s">
        <v>51</v>
      </c>
      <c r="K25" s="45" t="s">
        <v>51</v>
      </c>
      <c r="L25" s="45" t="s">
        <v>51</v>
      </c>
      <c r="M25" s="45" t="s">
        <v>51</v>
      </c>
      <c r="N25" s="45" t="s">
        <v>51</v>
      </c>
      <c r="O25" s="45" t="s">
        <v>51</v>
      </c>
      <c r="P25" s="45">
        <v>2</v>
      </c>
      <c r="Q25" s="45">
        <v>2</v>
      </c>
    </row>
    <row r="26" spans="1:17" x14ac:dyDescent="0.3">
      <c r="A26" s="48" t="s">
        <v>639</v>
      </c>
      <c r="B26" s="44" t="s">
        <v>586</v>
      </c>
      <c r="C26" s="44" t="s">
        <v>588</v>
      </c>
      <c r="D26" s="45" t="s">
        <v>51</v>
      </c>
      <c r="E26" s="45" t="s">
        <v>51</v>
      </c>
      <c r="F26" s="45">
        <v>1</v>
      </c>
      <c r="G26" s="45" t="s">
        <v>51</v>
      </c>
      <c r="H26" s="45" t="s">
        <v>51</v>
      </c>
      <c r="I26" s="45">
        <v>1.67</v>
      </c>
      <c r="J26" s="45">
        <v>2.5</v>
      </c>
      <c r="K26" s="45">
        <v>1.83</v>
      </c>
      <c r="L26" s="45" t="s">
        <v>51</v>
      </c>
      <c r="M26" s="45" t="s">
        <v>51</v>
      </c>
      <c r="N26" s="45" t="s">
        <v>51</v>
      </c>
      <c r="O26" s="45" t="s">
        <v>51</v>
      </c>
      <c r="P26" s="45" t="s">
        <v>51</v>
      </c>
      <c r="Q26" s="45" t="s">
        <v>51</v>
      </c>
    </row>
    <row r="27" spans="1:17" x14ac:dyDescent="0.3">
      <c r="A27" s="48" t="s">
        <v>640</v>
      </c>
      <c r="B27" s="44" t="s">
        <v>586</v>
      </c>
      <c r="C27" s="44" t="s">
        <v>36</v>
      </c>
      <c r="D27" s="45">
        <v>2</v>
      </c>
      <c r="E27" s="45">
        <v>2.83</v>
      </c>
      <c r="F27" s="45">
        <v>1.83</v>
      </c>
      <c r="G27" s="45" t="s">
        <v>51</v>
      </c>
      <c r="H27" s="45">
        <v>1.67</v>
      </c>
      <c r="I27" s="45" t="s">
        <v>51</v>
      </c>
      <c r="J27" s="45" t="s">
        <v>51</v>
      </c>
      <c r="K27" s="45" t="s">
        <v>51</v>
      </c>
      <c r="L27" s="45" t="s">
        <v>51</v>
      </c>
      <c r="M27" s="45" t="s">
        <v>51</v>
      </c>
      <c r="N27" s="45" t="s">
        <v>51</v>
      </c>
      <c r="O27" s="45">
        <v>2.33</v>
      </c>
      <c r="P27" s="45">
        <v>2.83</v>
      </c>
      <c r="Q27" s="45">
        <v>2</v>
      </c>
    </row>
    <row r="28" spans="1:17" x14ac:dyDescent="0.3">
      <c r="A28" s="48" t="s">
        <v>641</v>
      </c>
      <c r="B28" s="44" t="s">
        <v>586</v>
      </c>
      <c r="C28" s="44" t="s">
        <v>37</v>
      </c>
      <c r="D28" s="45">
        <v>2</v>
      </c>
      <c r="E28" s="45">
        <v>1.17</v>
      </c>
      <c r="F28" s="45" t="s">
        <v>51</v>
      </c>
      <c r="G28" s="45" t="s">
        <v>51</v>
      </c>
      <c r="H28" s="45" t="s">
        <v>51</v>
      </c>
      <c r="I28" s="45" t="s">
        <v>51</v>
      </c>
      <c r="J28" s="45" t="s">
        <v>51</v>
      </c>
      <c r="K28" s="45" t="s">
        <v>51</v>
      </c>
      <c r="L28" s="45" t="s">
        <v>51</v>
      </c>
      <c r="M28" s="45" t="s">
        <v>51</v>
      </c>
      <c r="N28" s="45" t="s">
        <v>51</v>
      </c>
      <c r="O28" s="45" t="s">
        <v>51</v>
      </c>
      <c r="P28" s="45">
        <v>1</v>
      </c>
      <c r="Q28" s="45">
        <v>2</v>
      </c>
    </row>
    <row r="29" spans="1:17" x14ac:dyDescent="0.3">
      <c r="A29" s="48" t="s">
        <v>642</v>
      </c>
      <c r="B29" s="44" t="s">
        <v>586</v>
      </c>
      <c r="C29" s="44" t="s">
        <v>38</v>
      </c>
      <c r="D29" s="45">
        <v>1</v>
      </c>
      <c r="E29" s="45">
        <v>1</v>
      </c>
      <c r="F29" s="45" t="s">
        <v>51</v>
      </c>
      <c r="G29" s="45">
        <v>3</v>
      </c>
      <c r="H29" s="45" t="s">
        <v>51</v>
      </c>
      <c r="I29" s="45" t="s">
        <v>51</v>
      </c>
      <c r="J29" s="45" t="s">
        <v>51</v>
      </c>
      <c r="K29" s="45" t="s">
        <v>51</v>
      </c>
      <c r="L29" s="45" t="s">
        <v>51</v>
      </c>
      <c r="M29" s="45" t="s">
        <v>51</v>
      </c>
      <c r="N29" s="45" t="s">
        <v>51</v>
      </c>
      <c r="O29" s="45">
        <v>1</v>
      </c>
      <c r="P29" s="45">
        <v>1</v>
      </c>
      <c r="Q29" s="45">
        <v>2.4</v>
      </c>
    </row>
    <row r="30" spans="1:17" x14ac:dyDescent="0.3">
      <c r="A30" s="48" t="s">
        <v>643</v>
      </c>
      <c r="B30" s="44" t="s">
        <v>586</v>
      </c>
      <c r="C30" s="44" t="s">
        <v>589</v>
      </c>
      <c r="D30" s="45">
        <v>3</v>
      </c>
      <c r="E30" s="45">
        <v>2.2000000000000002</v>
      </c>
      <c r="F30" s="45" t="s">
        <v>51</v>
      </c>
      <c r="G30" s="45">
        <v>2</v>
      </c>
      <c r="H30" s="45" t="s">
        <v>51</v>
      </c>
      <c r="I30" s="45" t="s">
        <v>51</v>
      </c>
      <c r="J30" s="45" t="s">
        <v>51</v>
      </c>
      <c r="K30" s="45" t="s">
        <v>51</v>
      </c>
      <c r="L30" s="45" t="s">
        <v>51</v>
      </c>
      <c r="M30" s="45" t="s">
        <v>51</v>
      </c>
      <c r="N30" s="45" t="s">
        <v>51</v>
      </c>
      <c r="O30" s="45" t="s">
        <v>51</v>
      </c>
      <c r="P30" s="45">
        <v>1</v>
      </c>
      <c r="Q30" s="45" t="s">
        <v>51</v>
      </c>
    </row>
    <row r="31" spans="1:17" x14ac:dyDescent="0.3">
      <c r="A31" s="48" t="s">
        <v>644</v>
      </c>
      <c r="B31" s="44" t="s">
        <v>590</v>
      </c>
      <c r="C31" s="44" t="s">
        <v>591</v>
      </c>
      <c r="D31" s="45">
        <v>2</v>
      </c>
      <c r="E31" s="45">
        <v>1.67</v>
      </c>
      <c r="F31" s="45">
        <v>1</v>
      </c>
      <c r="G31" s="45">
        <v>1.4</v>
      </c>
      <c r="H31" s="45" t="s">
        <v>51</v>
      </c>
      <c r="I31" s="45">
        <v>1</v>
      </c>
      <c r="J31" s="45" t="s">
        <v>51</v>
      </c>
      <c r="K31" s="45" t="s">
        <v>51</v>
      </c>
      <c r="L31" s="45" t="s">
        <v>51</v>
      </c>
      <c r="M31" s="45" t="s">
        <v>51</v>
      </c>
      <c r="N31" s="45" t="s">
        <v>51</v>
      </c>
      <c r="O31" s="45">
        <v>1</v>
      </c>
      <c r="P31" s="45">
        <v>1.67</v>
      </c>
      <c r="Q31" s="45">
        <v>1.67</v>
      </c>
    </row>
    <row r="32" spans="1:17" x14ac:dyDescent="0.3">
      <c r="A32" s="48" t="s">
        <v>645</v>
      </c>
      <c r="B32" s="44" t="s">
        <v>590</v>
      </c>
      <c r="C32" s="44" t="s">
        <v>42</v>
      </c>
      <c r="D32" s="45">
        <v>2</v>
      </c>
      <c r="E32" s="45">
        <v>2</v>
      </c>
      <c r="F32" s="45" t="s">
        <v>51</v>
      </c>
      <c r="G32" s="45" t="s">
        <v>51</v>
      </c>
      <c r="H32" s="45" t="s">
        <v>51</v>
      </c>
      <c r="I32" s="45">
        <v>1</v>
      </c>
      <c r="J32" s="45">
        <v>1.67</v>
      </c>
      <c r="K32" s="45" t="s">
        <v>51</v>
      </c>
      <c r="L32" s="45">
        <v>2.5</v>
      </c>
      <c r="M32" s="45">
        <v>1.8</v>
      </c>
      <c r="N32" s="45">
        <v>2.6</v>
      </c>
      <c r="O32" s="45">
        <v>3</v>
      </c>
      <c r="P32" s="45" t="s">
        <v>51</v>
      </c>
      <c r="Q32" s="45" t="s">
        <v>51</v>
      </c>
    </row>
    <row r="33" spans="1:17" x14ac:dyDescent="0.3">
      <c r="A33" s="48" t="s">
        <v>646</v>
      </c>
      <c r="B33" s="44" t="s">
        <v>590</v>
      </c>
      <c r="C33" s="44" t="s">
        <v>43</v>
      </c>
      <c r="D33" s="45">
        <v>1.83</v>
      </c>
      <c r="E33" s="45">
        <v>2.17</v>
      </c>
      <c r="F33" s="45">
        <v>1</v>
      </c>
      <c r="G33" s="45" t="s">
        <v>51</v>
      </c>
      <c r="H33" s="45" t="s">
        <v>51</v>
      </c>
      <c r="I33" s="45">
        <v>1</v>
      </c>
      <c r="J33" s="45" t="s">
        <v>51</v>
      </c>
      <c r="K33" s="45" t="s">
        <v>51</v>
      </c>
      <c r="L33" s="45" t="s">
        <v>51</v>
      </c>
      <c r="M33" s="45" t="s">
        <v>51</v>
      </c>
      <c r="N33" s="45" t="s">
        <v>51</v>
      </c>
      <c r="O33" s="45">
        <v>2</v>
      </c>
      <c r="P33" s="45">
        <v>2.17</v>
      </c>
      <c r="Q33" s="45">
        <v>1.5</v>
      </c>
    </row>
    <row r="34" spans="1:17" x14ac:dyDescent="0.3">
      <c r="A34" s="48" t="s">
        <v>647</v>
      </c>
      <c r="B34" s="44" t="s">
        <v>590</v>
      </c>
      <c r="C34" s="44" t="s">
        <v>44</v>
      </c>
      <c r="D34" s="45">
        <v>1.5</v>
      </c>
      <c r="E34" s="45">
        <v>1.67</v>
      </c>
      <c r="F34" s="45">
        <v>2</v>
      </c>
      <c r="G34" s="45" t="s">
        <v>51</v>
      </c>
      <c r="H34" s="45" t="s">
        <v>51</v>
      </c>
      <c r="I34" s="45" t="s">
        <v>51</v>
      </c>
      <c r="J34" s="45" t="s">
        <v>51</v>
      </c>
      <c r="K34" s="45" t="s">
        <v>51</v>
      </c>
      <c r="L34" s="45" t="s">
        <v>51</v>
      </c>
      <c r="M34" s="45" t="s">
        <v>51</v>
      </c>
      <c r="N34" s="45" t="s">
        <v>51</v>
      </c>
      <c r="O34" s="45">
        <v>1.67</v>
      </c>
      <c r="P34" s="45">
        <v>1.5</v>
      </c>
      <c r="Q34" s="45">
        <v>2</v>
      </c>
    </row>
    <row r="35" spans="1:17" x14ac:dyDescent="0.3">
      <c r="A35" s="48" t="s">
        <v>648</v>
      </c>
      <c r="B35" s="44" t="s">
        <v>590</v>
      </c>
      <c r="C35" s="44" t="s">
        <v>592</v>
      </c>
      <c r="D35" s="45">
        <v>1.33</v>
      </c>
      <c r="E35" s="45">
        <v>1.83</v>
      </c>
      <c r="F35" s="45">
        <v>1.6</v>
      </c>
      <c r="G35" s="45" t="s">
        <v>51</v>
      </c>
      <c r="H35" s="45" t="s">
        <v>51</v>
      </c>
      <c r="I35" s="45" t="s">
        <v>51</v>
      </c>
      <c r="J35" s="45" t="s">
        <v>51</v>
      </c>
      <c r="K35" s="45" t="s">
        <v>51</v>
      </c>
      <c r="L35" s="45" t="s">
        <v>51</v>
      </c>
      <c r="M35" s="45" t="s">
        <v>51</v>
      </c>
      <c r="N35" s="45" t="s">
        <v>51</v>
      </c>
      <c r="O35" s="45">
        <v>2.5</v>
      </c>
      <c r="P35" s="45">
        <v>2</v>
      </c>
      <c r="Q35" s="45">
        <v>1.5</v>
      </c>
    </row>
    <row r="36" spans="1:17" x14ac:dyDescent="0.3">
      <c r="A36" s="48" t="s">
        <v>649</v>
      </c>
      <c r="B36" s="44" t="s">
        <v>590</v>
      </c>
      <c r="C36" s="44" t="s">
        <v>593</v>
      </c>
      <c r="D36" s="45">
        <v>1.5</v>
      </c>
      <c r="E36" s="45">
        <v>2</v>
      </c>
      <c r="F36" s="45">
        <v>1.5</v>
      </c>
      <c r="G36" s="45" t="s">
        <v>51</v>
      </c>
      <c r="H36" s="45" t="s">
        <v>51</v>
      </c>
      <c r="I36" s="45" t="s">
        <v>51</v>
      </c>
      <c r="J36" s="45" t="s">
        <v>51</v>
      </c>
      <c r="K36" s="45" t="s">
        <v>51</v>
      </c>
      <c r="L36" s="45" t="s">
        <v>51</v>
      </c>
      <c r="M36" s="45" t="s">
        <v>51</v>
      </c>
      <c r="N36" s="45" t="s">
        <v>51</v>
      </c>
      <c r="O36" s="45">
        <v>1.17</v>
      </c>
      <c r="P36" s="45">
        <v>1.83</v>
      </c>
      <c r="Q36" s="45">
        <v>1.5</v>
      </c>
    </row>
    <row r="37" spans="1:17" x14ac:dyDescent="0.3">
      <c r="A37" s="48" t="s">
        <v>650</v>
      </c>
      <c r="B37" s="44" t="s">
        <v>590</v>
      </c>
      <c r="C37" s="44" t="s">
        <v>47</v>
      </c>
      <c r="D37" s="45">
        <v>1</v>
      </c>
      <c r="E37" s="45">
        <v>1</v>
      </c>
      <c r="F37" s="45" t="s">
        <v>51</v>
      </c>
      <c r="G37" s="45">
        <v>3</v>
      </c>
      <c r="H37" s="45">
        <v>2</v>
      </c>
      <c r="I37" s="45" t="s">
        <v>51</v>
      </c>
      <c r="J37" s="45" t="s">
        <v>51</v>
      </c>
      <c r="K37" s="45" t="s">
        <v>51</v>
      </c>
      <c r="L37" s="45" t="s">
        <v>51</v>
      </c>
      <c r="M37" s="45" t="s">
        <v>51</v>
      </c>
      <c r="N37" s="45" t="s">
        <v>51</v>
      </c>
      <c r="O37" s="45" t="s">
        <v>51</v>
      </c>
      <c r="P37" s="45">
        <v>1</v>
      </c>
      <c r="Q37" s="45">
        <v>3</v>
      </c>
    </row>
    <row r="38" spans="1:17" x14ac:dyDescent="0.3">
      <c r="A38" s="48" t="s">
        <v>651</v>
      </c>
      <c r="B38" s="44" t="s">
        <v>590</v>
      </c>
      <c r="C38" s="44" t="s">
        <v>48</v>
      </c>
      <c r="D38" s="45">
        <v>1</v>
      </c>
      <c r="E38" s="45">
        <v>1</v>
      </c>
      <c r="F38" s="45" t="s">
        <v>51</v>
      </c>
      <c r="G38" s="45">
        <v>3</v>
      </c>
      <c r="H38" s="45">
        <v>2</v>
      </c>
      <c r="I38" s="45" t="s">
        <v>51</v>
      </c>
      <c r="J38" s="45" t="s">
        <v>51</v>
      </c>
      <c r="K38" s="45" t="s">
        <v>51</v>
      </c>
      <c r="L38" s="45" t="s">
        <v>51</v>
      </c>
      <c r="M38" s="45" t="s">
        <v>51</v>
      </c>
      <c r="N38" s="45" t="s">
        <v>51</v>
      </c>
      <c r="O38" s="45">
        <v>1</v>
      </c>
      <c r="P38" s="45">
        <v>1</v>
      </c>
      <c r="Q38" s="45">
        <v>2.4</v>
      </c>
    </row>
    <row r="39" spans="1:17" x14ac:dyDescent="0.3">
      <c r="A39" s="48" t="s">
        <v>652</v>
      </c>
      <c r="B39" s="44" t="s">
        <v>594</v>
      </c>
      <c r="C39" s="44" t="s">
        <v>595</v>
      </c>
      <c r="D39" s="45">
        <v>1.83</v>
      </c>
      <c r="E39" s="45">
        <v>2.33</v>
      </c>
      <c r="F39" s="45">
        <v>2.33</v>
      </c>
      <c r="G39" s="45" t="s">
        <v>51</v>
      </c>
      <c r="H39" s="45" t="s">
        <v>51</v>
      </c>
      <c r="I39" s="45" t="s">
        <v>51</v>
      </c>
      <c r="J39" s="45" t="s">
        <v>51</v>
      </c>
      <c r="K39" s="45" t="s">
        <v>51</v>
      </c>
      <c r="L39" s="45" t="s">
        <v>51</v>
      </c>
      <c r="M39" s="45" t="s">
        <v>51</v>
      </c>
      <c r="N39" s="45" t="s">
        <v>51</v>
      </c>
      <c r="O39" s="45">
        <v>1.33</v>
      </c>
      <c r="P39" s="45">
        <v>2.17</v>
      </c>
      <c r="Q39" s="45">
        <v>1.5</v>
      </c>
    </row>
    <row r="40" spans="1:17" x14ac:dyDescent="0.3">
      <c r="A40" s="48" t="s">
        <v>653</v>
      </c>
      <c r="B40" s="44" t="s">
        <v>594</v>
      </c>
      <c r="C40" s="44" t="s">
        <v>596</v>
      </c>
      <c r="D40" s="45">
        <v>2</v>
      </c>
      <c r="E40" s="45">
        <v>2.17</v>
      </c>
      <c r="F40" s="45">
        <v>2</v>
      </c>
      <c r="G40" s="45" t="s">
        <v>51</v>
      </c>
      <c r="H40" s="45" t="s">
        <v>51</v>
      </c>
      <c r="I40" s="45" t="s">
        <v>51</v>
      </c>
      <c r="J40" s="45" t="s">
        <v>51</v>
      </c>
      <c r="K40" s="45" t="s">
        <v>51</v>
      </c>
      <c r="L40" s="45" t="s">
        <v>51</v>
      </c>
      <c r="M40" s="45" t="s">
        <v>51</v>
      </c>
      <c r="N40" s="45" t="s">
        <v>51</v>
      </c>
      <c r="O40" s="45">
        <v>1.5</v>
      </c>
      <c r="P40" s="45">
        <v>1.67</v>
      </c>
      <c r="Q40" s="45">
        <v>1.83</v>
      </c>
    </row>
    <row r="41" spans="1:17" x14ac:dyDescent="0.3">
      <c r="A41" s="48" t="s">
        <v>654</v>
      </c>
      <c r="B41" s="44" t="s">
        <v>594</v>
      </c>
      <c r="C41" s="44" t="s">
        <v>597</v>
      </c>
      <c r="D41" s="45">
        <v>3</v>
      </c>
      <c r="E41" s="45">
        <v>2.5</v>
      </c>
      <c r="F41" s="45">
        <v>2</v>
      </c>
      <c r="G41" s="45" t="s">
        <v>51</v>
      </c>
      <c r="H41" s="45" t="s">
        <v>51</v>
      </c>
      <c r="I41" s="45" t="s">
        <v>51</v>
      </c>
      <c r="J41" s="45" t="s">
        <v>51</v>
      </c>
      <c r="K41" s="45" t="s">
        <v>51</v>
      </c>
      <c r="L41" s="45" t="s">
        <v>51</v>
      </c>
      <c r="M41" s="45" t="s">
        <v>51</v>
      </c>
      <c r="N41" s="45" t="s">
        <v>51</v>
      </c>
      <c r="O41" s="45" t="s">
        <v>51</v>
      </c>
      <c r="P41" s="45">
        <v>3</v>
      </c>
      <c r="Q41" s="45">
        <v>2</v>
      </c>
    </row>
    <row r="42" spans="1:17" x14ac:dyDescent="0.3">
      <c r="A42" s="48" t="s">
        <v>655</v>
      </c>
      <c r="B42" s="44" t="s">
        <v>594</v>
      </c>
      <c r="C42" s="44" t="s">
        <v>598</v>
      </c>
      <c r="D42" s="45">
        <v>1.17</v>
      </c>
      <c r="E42" s="45">
        <v>1.67</v>
      </c>
      <c r="F42" s="45" t="s">
        <v>51</v>
      </c>
      <c r="G42" s="45">
        <v>2</v>
      </c>
      <c r="H42" s="45">
        <v>3</v>
      </c>
      <c r="I42" s="45" t="s">
        <v>51</v>
      </c>
      <c r="J42" s="45" t="s">
        <v>51</v>
      </c>
      <c r="K42" s="45" t="s">
        <v>51</v>
      </c>
      <c r="L42" s="45" t="s">
        <v>51</v>
      </c>
      <c r="M42" s="45" t="s">
        <v>51</v>
      </c>
      <c r="N42" s="45" t="s">
        <v>51</v>
      </c>
      <c r="O42" s="45">
        <v>1.5</v>
      </c>
      <c r="P42" s="45">
        <v>1.67</v>
      </c>
      <c r="Q42" s="45">
        <v>2.67</v>
      </c>
    </row>
    <row r="43" spans="1:17" x14ac:dyDescent="0.3">
      <c r="A43" s="48" t="s">
        <v>656</v>
      </c>
      <c r="B43" s="44" t="s">
        <v>594</v>
      </c>
      <c r="C43" s="44" t="s">
        <v>56</v>
      </c>
      <c r="D43" s="45">
        <v>1.8</v>
      </c>
      <c r="E43" s="45">
        <v>2.33</v>
      </c>
      <c r="F43" s="45">
        <v>1.6</v>
      </c>
      <c r="G43" s="45" t="s">
        <v>51</v>
      </c>
      <c r="H43" s="45" t="s">
        <v>51</v>
      </c>
      <c r="I43" s="45" t="s">
        <v>51</v>
      </c>
      <c r="J43" s="45">
        <v>2</v>
      </c>
      <c r="K43" s="45" t="s">
        <v>51</v>
      </c>
      <c r="L43" s="45" t="s">
        <v>51</v>
      </c>
      <c r="M43" s="45" t="s">
        <v>51</v>
      </c>
      <c r="N43" s="45" t="s">
        <v>51</v>
      </c>
      <c r="O43" s="45">
        <v>2</v>
      </c>
      <c r="P43" s="45">
        <v>2</v>
      </c>
      <c r="Q43" s="45">
        <v>2.33</v>
      </c>
    </row>
    <row r="44" spans="1:17" x14ac:dyDescent="0.3">
      <c r="A44" s="48" t="s">
        <v>657</v>
      </c>
      <c r="B44" s="44" t="s">
        <v>594</v>
      </c>
      <c r="C44" s="44" t="s">
        <v>599</v>
      </c>
      <c r="D44" s="45">
        <v>2</v>
      </c>
      <c r="E44" s="45">
        <v>1.8</v>
      </c>
      <c r="F44" s="45">
        <v>2</v>
      </c>
      <c r="G44" s="45" t="s">
        <v>51</v>
      </c>
      <c r="H44" s="45">
        <v>1</v>
      </c>
      <c r="I44" s="45">
        <v>1.6</v>
      </c>
      <c r="J44" s="45" t="s">
        <v>51</v>
      </c>
      <c r="K44" s="45" t="s">
        <v>51</v>
      </c>
      <c r="L44" s="45" t="s">
        <v>51</v>
      </c>
      <c r="M44" s="45" t="s">
        <v>51</v>
      </c>
      <c r="N44" s="45" t="s">
        <v>51</v>
      </c>
      <c r="O44" s="45">
        <v>1.8</v>
      </c>
      <c r="P44" s="45">
        <v>2.4</v>
      </c>
      <c r="Q44" s="45">
        <v>2.6</v>
      </c>
    </row>
    <row r="45" spans="1:17" x14ac:dyDescent="0.3">
      <c r="A45" s="48" t="s">
        <v>658</v>
      </c>
      <c r="B45" s="44" t="s">
        <v>594</v>
      </c>
      <c r="C45" s="44" t="s">
        <v>600</v>
      </c>
      <c r="D45" s="45">
        <v>1</v>
      </c>
      <c r="E45" s="45">
        <v>1</v>
      </c>
      <c r="F45" s="45" t="s">
        <v>51</v>
      </c>
      <c r="G45" s="45">
        <v>3</v>
      </c>
      <c r="H45" s="45">
        <v>2</v>
      </c>
      <c r="I45" s="45" t="s">
        <v>51</v>
      </c>
      <c r="J45" s="45" t="s">
        <v>51</v>
      </c>
      <c r="K45" s="45" t="s">
        <v>51</v>
      </c>
      <c r="L45" s="45" t="s">
        <v>51</v>
      </c>
      <c r="M45" s="45" t="s">
        <v>51</v>
      </c>
      <c r="N45" s="45" t="s">
        <v>51</v>
      </c>
      <c r="O45" s="45">
        <v>2</v>
      </c>
      <c r="P45" s="45">
        <v>1.6</v>
      </c>
      <c r="Q45" s="45">
        <v>3</v>
      </c>
    </row>
    <row r="46" spans="1:17" x14ac:dyDescent="0.3">
      <c r="A46" s="48" t="s">
        <v>659</v>
      </c>
      <c r="B46" s="44" t="s">
        <v>594</v>
      </c>
      <c r="C46" s="44" t="s">
        <v>59</v>
      </c>
      <c r="D46" s="45" t="s">
        <v>51</v>
      </c>
      <c r="E46" s="45" t="s">
        <v>51</v>
      </c>
      <c r="F46" s="45" t="s">
        <v>51</v>
      </c>
      <c r="G46" s="45">
        <v>2.4</v>
      </c>
      <c r="H46" s="45">
        <v>3</v>
      </c>
      <c r="I46" s="45" t="s">
        <v>51</v>
      </c>
      <c r="J46" s="45" t="s">
        <v>51</v>
      </c>
      <c r="K46" s="45" t="s">
        <v>51</v>
      </c>
      <c r="L46" s="45" t="s">
        <v>51</v>
      </c>
      <c r="M46" s="45" t="s">
        <v>51</v>
      </c>
      <c r="N46" s="45" t="s">
        <v>51</v>
      </c>
      <c r="O46" s="45">
        <v>2</v>
      </c>
      <c r="P46" s="45">
        <v>1.6</v>
      </c>
      <c r="Q46" s="45">
        <v>2</v>
      </c>
    </row>
    <row r="47" spans="1:17" x14ac:dyDescent="0.3">
      <c r="A47" s="48" t="s">
        <v>660</v>
      </c>
      <c r="B47" s="44" t="s">
        <v>594</v>
      </c>
      <c r="C47" s="44" t="s">
        <v>60</v>
      </c>
      <c r="D47" s="45" t="s">
        <v>51</v>
      </c>
      <c r="E47" s="45" t="s">
        <v>51</v>
      </c>
      <c r="F47" s="45">
        <v>1</v>
      </c>
      <c r="G47" s="45" t="s">
        <v>51</v>
      </c>
      <c r="H47" s="45" t="s">
        <v>51</v>
      </c>
      <c r="I47" s="45">
        <v>1.83</v>
      </c>
      <c r="J47" s="45">
        <v>1.17</v>
      </c>
      <c r="K47" s="45">
        <v>1</v>
      </c>
      <c r="L47" s="45">
        <v>1.83</v>
      </c>
      <c r="M47" s="45" t="s">
        <v>51</v>
      </c>
      <c r="N47" s="45">
        <v>1.67</v>
      </c>
      <c r="O47" s="45">
        <v>1.5</v>
      </c>
      <c r="P47" s="45" t="s">
        <v>51</v>
      </c>
      <c r="Q47" s="45" t="s">
        <v>51</v>
      </c>
    </row>
    <row r="48" spans="1:17" x14ac:dyDescent="0.3">
      <c r="A48" s="48" t="s">
        <v>661</v>
      </c>
      <c r="B48" s="44" t="s">
        <v>601</v>
      </c>
      <c r="C48" s="44" t="s">
        <v>64</v>
      </c>
      <c r="D48" s="45">
        <v>1.25</v>
      </c>
      <c r="E48" s="45">
        <v>1.5</v>
      </c>
      <c r="F48" s="45">
        <v>2.5</v>
      </c>
      <c r="G48" s="45">
        <v>1</v>
      </c>
      <c r="H48" s="45">
        <v>2</v>
      </c>
      <c r="I48" s="45">
        <v>2</v>
      </c>
      <c r="J48" s="45" t="s">
        <v>51</v>
      </c>
      <c r="K48" s="45" t="s">
        <v>51</v>
      </c>
      <c r="L48" s="45" t="s">
        <v>51</v>
      </c>
      <c r="M48" s="45" t="s">
        <v>51</v>
      </c>
      <c r="N48" s="45" t="s">
        <v>51</v>
      </c>
      <c r="O48" s="45">
        <v>2</v>
      </c>
      <c r="P48" s="45">
        <v>1.67</v>
      </c>
      <c r="Q48" s="45">
        <v>1.5</v>
      </c>
    </row>
    <row r="49" spans="1:17" x14ac:dyDescent="0.3">
      <c r="A49" s="48" t="s">
        <v>662</v>
      </c>
      <c r="B49" s="44" t="s">
        <v>601</v>
      </c>
      <c r="C49" s="44" t="s">
        <v>602</v>
      </c>
      <c r="D49" s="45">
        <v>2.33</v>
      </c>
      <c r="E49" s="45">
        <v>2.6</v>
      </c>
      <c r="F49" s="45">
        <v>2</v>
      </c>
      <c r="G49" s="45" t="s">
        <v>51</v>
      </c>
      <c r="H49" s="45" t="s">
        <v>51</v>
      </c>
      <c r="I49" s="45">
        <v>2</v>
      </c>
      <c r="J49" s="45" t="s">
        <v>51</v>
      </c>
      <c r="K49" s="45" t="s">
        <v>51</v>
      </c>
      <c r="L49" s="45" t="s">
        <v>51</v>
      </c>
      <c r="M49" s="45" t="s">
        <v>51</v>
      </c>
      <c r="N49" s="45" t="s">
        <v>51</v>
      </c>
      <c r="O49" s="45">
        <v>1.83</v>
      </c>
      <c r="P49" s="45">
        <v>2.5</v>
      </c>
      <c r="Q49" s="45">
        <v>2.4</v>
      </c>
    </row>
    <row r="50" spans="1:17" x14ac:dyDescent="0.3">
      <c r="A50" s="48" t="s">
        <v>663</v>
      </c>
      <c r="B50" s="44" t="s">
        <v>601</v>
      </c>
      <c r="C50" s="44" t="s">
        <v>66</v>
      </c>
      <c r="D50" s="45">
        <v>2</v>
      </c>
      <c r="E50" s="45">
        <v>2.33</v>
      </c>
      <c r="F50" s="45">
        <v>2.33</v>
      </c>
      <c r="G50" s="45">
        <v>2</v>
      </c>
      <c r="H50" s="45" t="s">
        <v>51</v>
      </c>
      <c r="I50" s="45">
        <v>2</v>
      </c>
      <c r="J50" s="45" t="s">
        <v>51</v>
      </c>
      <c r="K50" s="45" t="s">
        <v>51</v>
      </c>
      <c r="L50" s="45" t="s">
        <v>51</v>
      </c>
      <c r="M50" s="45" t="s">
        <v>51</v>
      </c>
      <c r="N50" s="45" t="s">
        <v>51</v>
      </c>
      <c r="O50" s="45">
        <v>1.67</v>
      </c>
      <c r="P50" s="45">
        <v>2</v>
      </c>
      <c r="Q50" s="45">
        <v>2.67</v>
      </c>
    </row>
    <row r="51" spans="1:17" x14ac:dyDescent="0.3">
      <c r="A51" s="48" t="s">
        <v>664</v>
      </c>
      <c r="B51" s="44" t="s">
        <v>601</v>
      </c>
      <c r="C51" s="44" t="s">
        <v>603</v>
      </c>
      <c r="D51" s="45">
        <v>1.33</v>
      </c>
      <c r="E51" s="45">
        <v>1.67</v>
      </c>
      <c r="F51" s="45">
        <v>1.5</v>
      </c>
      <c r="G51" s="45">
        <v>1.5</v>
      </c>
      <c r="H51" s="45">
        <v>2</v>
      </c>
      <c r="I51" s="45">
        <v>1.67</v>
      </c>
      <c r="J51" s="45" t="s">
        <v>51</v>
      </c>
      <c r="K51" s="45" t="s">
        <v>51</v>
      </c>
      <c r="L51" s="45" t="s">
        <v>51</v>
      </c>
      <c r="M51" s="45" t="s">
        <v>51</v>
      </c>
      <c r="N51" s="45" t="s">
        <v>51</v>
      </c>
      <c r="O51" s="45">
        <v>1.33</v>
      </c>
      <c r="P51" s="45">
        <v>1</v>
      </c>
      <c r="Q51" s="45">
        <v>2</v>
      </c>
    </row>
    <row r="52" spans="1:17" x14ac:dyDescent="0.3">
      <c r="A52" s="48" t="s">
        <v>665</v>
      </c>
      <c r="B52" s="44" t="s">
        <v>601</v>
      </c>
      <c r="C52" s="44" t="s">
        <v>604</v>
      </c>
      <c r="D52" s="45">
        <v>3</v>
      </c>
      <c r="E52" s="45">
        <v>2</v>
      </c>
      <c r="F52" s="45">
        <v>3</v>
      </c>
      <c r="G52" s="45" t="s">
        <v>51</v>
      </c>
      <c r="H52" s="45" t="s">
        <v>51</v>
      </c>
      <c r="I52" s="45">
        <v>2</v>
      </c>
      <c r="J52" s="45" t="s">
        <v>51</v>
      </c>
      <c r="K52" s="45" t="s">
        <v>51</v>
      </c>
      <c r="L52" s="45" t="s">
        <v>51</v>
      </c>
      <c r="M52" s="45" t="s">
        <v>51</v>
      </c>
      <c r="N52" s="45" t="s">
        <v>51</v>
      </c>
      <c r="O52" s="45" t="s">
        <v>51</v>
      </c>
      <c r="P52" s="45">
        <v>2.5</v>
      </c>
      <c r="Q52" s="45">
        <v>3</v>
      </c>
    </row>
    <row r="53" spans="1:17" x14ac:dyDescent="0.3">
      <c r="A53" s="48" t="s">
        <v>666</v>
      </c>
      <c r="B53" s="44" t="s">
        <v>601</v>
      </c>
      <c r="C53" s="44" t="s">
        <v>605</v>
      </c>
      <c r="D53" s="45">
        <v>1</v>
      </c>
      <c r="E53" s="45">
        <v>1.4</v>
      </c>
      <c r="F53" s="45">
        <v>1.6</v>
      </c>
      <c r="G53" s="45">
        <v>2</v>
      </c>
      <c r="H53" s="45">
        <v>2.4</v>
      </c>
      <c r="I53" s="45" t="s">
        <v>51</v>
      </c>
      <c r="J53" s="45" t="s">
        <v>51</v>
      </c>
      <c r="K53" s="45" t="s">
        <v>51</v>
      </c>
      <c r="L53" s="45">
        <v>1.8</v>
      </c>
      <c r="M53" s="45" t="s">
        <v>51</v>
      </c>
      <c r="N53" s="45">
        <v>1</v>
      </c>
      <c r="O53" s="45">
        <v>2</v>
      </c>
      <c r="P53" s="45">
        <v>2</v>
      </c>
      <c r="Q53" s="45">
        <v>1.4</v>
      </c>
    </row>
    <row r="54" spans="1:17" x14ac:dyDescent="0.3">
      <c r="A54" s="48" t="s">
        <v>667</v>
      </c>
      <c r="B54" s="44" t="s">
        <v>601</v>
      </c>
      <c r="C54" s="44" t="s">
        <v>70</v>
      </c>
      <c r="D54" s="45">
        <v>1.6</v>
      </c>
      <c r="E54" s="45">
        <v>2</v>
      </c>
      <c r="F54" s="45">
        <v>2.4</v>
      </c>
      <c r="G54" s="45">
        <v>3</v>
      </c>
      <c r="H54" s="45" t="s">
        <v>51</v>
      </c>
      <c r="I54" s="45" t="s">
        <v>51</v>
      </c>
      <c r="J54" s="45" t="s">
        <v>51</v>
      </c>
      <c r="K54" s="45" t="s">
        <v>51</v>
      </c>
      <c r="L54" s="45">
        <v>2</v>
      </c>
      <c r="M54" s="45">
        <v>2</v>
      </c>
      <c r="N54" s="45">
        <v>1</v>
      </c>
      <c r="O54" s="45" t="s">
        <v>51</v>
      </c>
      <c r="P54" s="45">
        <v>2</v>
      </c>
      <c r="Q54" s="45">
        <v>2.6</v>
      </c>
    </row>
    <row r="55" spans="1:17" x14ac:dyDescent="0.3">
      <c r="A55" s="48" t="s">
        <v>668</v>
      </c>
      <c r="B55" s="44" t="s">
        <v>601</v>
      </c>
      <c r="C55" s="44" t="s">
        <v>606</v>
      </c>
      <c r="D55" s="45">
        <v>2.4</v>
      </c>
      <c r="E55" s="45">
        <v>2.2000000000000002</v>
      </c>
      <c r="F55" s="45">
        <v>1.4</v>
      </c>
      <c r="G55" s="45">
        <v>2.6</v>
      </c>
      <c r="H55" s="45">
        <v>3</v>
      </c>
      <c r="I55" s="45" t="s">
        <v>51</v>
      </c>
      <c r="J55" s="45" t="s">
        <v>51</v>
      </c>
      <c r="K55" s="45" t="s">
        <v>51</v>
      </c>
      <c r="L55" s="45" t="s">
        <v>51</v>
      </c>
      <c r="M55" s="45" t="s">
        <v>51</v>
      </c>
      <c r="N55" s="45" t="s">
        <v>51</v>
      </c>
      <c r="O55" s="45">
        <v>2</v>
      </c>
      <c r="P55" s="45">
        <v>2.8</v>
      </c>
      <c r="Q55" s="45">
        <v>2.6</v>
      </c>
    </row>
    <row r="56" spans="1:17" x14ac:dyDescent="0.3">
      <c r="A56" s="48" t="s">
        <v>669</v>
      </c>
      <c r="B56" s="44" t="s">
        <v>601</v>
      </c>
      <c r="C56" s="44" t="s">
        <v>607</v>
      </c>
      <c r="D56" s="45">
        <v>3</v>
      </c>
      <c r="E56" s="45">
        <v>2</v>
      </c>
      <c r="F56" s="45" t="s">
        <v>51</v>
      </c>
      <c r="G56" s="45" t="s">
        <v>51</v>
      </c>
      <c r="H56" s="45" t="s">
        <v>51</v>
      </c>
      <c r="I56" s="45" t="s">
        <v>51</v>
      </c>
      <c r="J56" s="45" t="s">
        <v>51</v>
      </c>
      <c r="K56" s="45">
        <v>2.5</v>
      </c>
      <c r="L56" s="45">
        <v>1</v>
      </c>
      <c r="M56" s="45">
        <v>3</v>
      </c>
      <c r="N56" s="45">
        <v>1.5</v>
      </c>
      <c r="O56" s="45">
        <v>1.5</v>
      </c>
      <c r="P56" s="45">
        <v>2</v>
      </c>
      <c r="Q56" s="45" t="s">
        <v>51</v>
      </c>
    </row>
    <row r="57" spans="1:17" x14ac:dyDescent="0.3">
      <c r="A57" s="48" t="s">
        <v>670</v>
      </c>
      <c r="B57" s="44" t="s">
        <v>608</v>
      </c>
      <c r="C57" s="44" t="s">
        <v>74</v>
      </c>
      <c r="D57" s="45">
        <v>2</v>
      </c>
      <c r="E57" s="45">
        <v>1.83</v>
      </c>
      <c r="F57" s="45">
        <v>2</v>
      </c>
      <c r="G57" s="45" t="s">
        <v>51</v>
      </c>
      <c r="H57" s="45" t="s">
        <v>51</v>
      </c>
      <c r="I57" s="45" t="s">
        <v>51</v>
      </c>
      <c r="J57" s="45" t="s">
        <v>51</v>
      </c>
      <c r="K57" s="45" t="s">
        <v>51</v>
      </c>
      <c r="L57" s="45" t="s">
        <v>51</v>
      </c>
      <c r="M57" s="45" t="s">
        <v>51</v>
      </c>
      <c r="N57" s="45" t="s">
        <v>51</v>
      </c>
      <c r="O57" s="45">
        <v>1.17</v>
      </c>
      <c r="P57" s="45">
        <v>2.17</v>
      </c>
      <c r="Q57" s="45">
        <v>2</v>
      </c>
    </row>
    <row r="58" spans="1:17" x14ac:dyDescent="0.3">
      <c r="A58" s="48" t="s">
        <v>671</v>
      </c>
      <c r="B58" s="44" t="s">
        <v>608</v>
      </c>
      <c r="C58" s="44" t="s">
        <v>75</v>
      </c>
      <c r="D58" s="45">
        <v>2</v>
      </c>
      <c r="E58" s="45">
        <v>2.33</v>
      </c>
      <c r="F58" s="45">
        <v>2.33</v>
      </c>
      <c r="G58" s="45">
        <v>1.67</v>
      </c>
      <c r="H58" s="45" t="s">
        <v>51</v>
      </c>
      <c r="I58" s="45" t="s">
        <v>51</v>
      </c>
      <c r="J58" s="45" t="s">
        <v>51</v>
      </c>
      <c r="K58" s="45" t="s">
        <v>51</v>
      </c>
      <c r="L58" s="45" t="s">
        <v>51</v>
      </c>
      <c r="M58" s="45" t="s">
        <v>51</v>
      </c>
      <c r="N58" s="45" t="s">
        <v>51</v>
      </c>
      <c r="O58" s="45">
        <v>2.5</v>
      </c>
      <c r="P58" s="45" t="s">
        <v>51</v>
      </c>
      <c r="Q58" s="45">
        <v>1.67</v>
      </c>
    </row>
    <row r="59" spans="1:17" x14ac:dyDescent="0.3">
      <c r="A59" s="48" t="s">
        <v>672</v>
      </c>
      <c r="B59" s="44" t="s">
        <v>608</v>
      </c>
      <c r="C59" s="44" t="s">
        <v>76</v>
      </c>
      <c r="D59" s="45">
        <v>3</v>
      </c>
      <c r="E59" s="45">
        <v>2.67</v>
      </c>
      <c r="F59" s="45">
        <v>2</v>
      </c>
      <c r="G59" s="45" t="s">
        <v>51</v>
      </c>
      <c r="H59" s="45" t="s">
        <v>51</v>
      </c>
      <c r="I59" s="45">
        <v>2.2000000000000002</v>
      </c>
      <c r="J59" s="45" t="s">
        <v>51</v>
      </c>
      <c r="K59" s="45" t="s">
        <v>51</v>
      </c>
      <c r="L59" s="45" t="s">
        <v>51</v>
      </c>
      <c r="M59" s="45" t="s">
        <v>51</v>
      </c>
      <c r="N59" s="45" t="s">
        <v>51</v>
      </c>
      <c r="O59" s="45">
        <v>2.17</v>
      </c>
      <c r="P59" s="45">
        <v>2.67</v>
      </c>
      <c r="Q59" s="45">
        <v>2.33</v>
      </c>
    </row>
    <row r="60" spans="1:17" x14ac:dyDescent="0.3">
      <c r="A60" s="48" t="s">
        <v>673</v>
      </c>
      <c r="B60" s="44" t="s">
        <v>608</v>
      </c>
      <c r="C60" s="44" t="s">
        <v>609</v>
      </c>
      <c r="D60" s="45">
        <v>1.67</v>
      </c>
      <c r="E60" s="45">
        <v>1.5</v>
      </c>
      <c r="F60" s="45" t="s">
        <v>51</v>
      </c>
      <c r="G60" s="45" t="s">
        <v>51</v>
      </c>
      <c r="H60" s="45" t="s">
        <v>51</v>
      </c>
      <c r="I60" s="45" t="s">
        <v>51</v>
      </c>
      <c r="J60" s="45" t="s">
        <v>51</v>
      </c>
      <c r="K60" s="45" t="s">
        <v>51</v>
      </c>
      <c r="L60" s="45" t="s">
        <v>51</v>
      </c>
      <c r="M60" s="45" t="s">
        <v>51</v>
      </c>
      <c r="N60" s="45" t="s">
        <v>51</v>
      </c>
      <c r="O60" s="45">
        <v>1</v>
      </c>
      <c r="P60" s="45">
        <v>1.25</v>
      </c>
      <c r="Q60" s="45" t="s">
        <v>51</v>
      </c>
    </row>
    <row r="61" spans="1:17" x14ac:dyDescent="0.3">
      <c r="A61" s="48" t="s">
        <v>674</v>
      </c>
      <c r="B61" s="44" t="s">
        <v>608</v>
      </c>
      <c r="C61" s="44" t="s">
        <v>610</v>
      </c>
      <c r="D61" s="45">
        <v>2</v>
      </c>
      <c r="E61" s="45">
        <v>2</v>
      </c>
      <c r="F61" s="45">
        <v>1.17</v>
      </c>
      <c r="G61" s="45" t="s">
        <v>51</v>
      </c>
      <c r="H61" s="45" t="s">
        <v>51</v>
      </c>
      <c r="I61" s="45" t="s">
        <v>51</v>
      </c>
      <c r="J61" s="45" t="s">
        <v>51</v>
      </c>
      <c r="K61" s="45" t="s">
        <v>51</v>
      </c>
      <c r="L61" s="45" t="s">
        <v>51</v>
      </c>
      <c r="M61" s="45" t="s">
        <v>51</v>
      </c>
      <c r="N61" s="45" t="s">
        <v>51</v>
      </c>
      <c r="O61" s="45">
        <v>1.33</v>
      </c>
      <c r="P61" s="45">
        <v>3</v>
      </c>
      <c r="Q61" s="45">
        <v>2.17</v>
      </c>
    </row>
    <row r="62" spans="1:17" x14ac:dyDescent="0.3">
      <c r="A62" s="48" t="s">
        <v>675</v>
      </c>
      <c r="B62" s="44" t="s">
        <v>608</v>
      </c>
      <c r="C62" s="44" t="s">
        <v>611</v>
      </c>
      <c r="D62" s="45">
        <v>2.33</v>
      </c>
      <c r="E62" s="45">
        <v>2.17</v>
      </c>
      <c r="F62" s="45">
        <v>1.6</v>
      </c>
      <c r="G62" s="45">
        <v>2.4</v>
      </c>
      <c r="H62" s="45" t="s">
        <v>51</v>
      </c>
      <c r="I62" s="45" t="s">
        <v>51</v>
      </c>
      <c r="J62" s="45" t="s">
        <v>51</v>
      </c>
      <c r="K62" s="45" t="s">
        <v>51</v>
      </c>
      <c r="L62" s="45" t="s">
        <v>51</v>
      </c>
      <c r="M62" s="45" t="s">
        <v>51</v>
      </c>
      <c r="N62" s="45" t="s">
        <v>51</v>
      </c>
      <c r="O62" s="45">
        <v>1.8</v>
      </c>
      <c r="P62" s="45">
        <v>3</v>
      </c>
      <c r="Q62" s="45">
        <v>2.17</v>
      </c>
    </row>
    <row r="63" spans="1:17" x14ac:dyDescent="0.3">
      <c r="A63" s="48" t="s">
        <v>676</v>
      </c>
      <c r="B63" s="44" t="s">
        <v>608</v>
      </c>
      <c r="C63" s="44" t="s">
        <v>90</v>
      </c>
      <c r="D63" s="45">
        <v>1.5</v>
      </c>
      <c r="E63" s="45">
        <v>2</v>
      </c>
      <c r="F63" s="45" t="s">
        <v>51</v>
      </c>
      <c r="G63" s="45">
        <v>2</v>
      </c>
      <c r="H63" s="45">
        <v>3</v>
      </c>
      <c r="I63" s="45" t="s">
        <v>51</v>
      </c>
      <c r="J63" s="45" t="s">
        <v>51</v>
      </c>
      <c r="K63" s="45" t="s">
        <v>51</v>
      </c>
      <c r="L63" s="45" t="s">
        <v>51</v>
      </c>
      <c r="M63" s="45" t="s">
        <v>51</v>
      </c>
      <c r="N63" s="45" t="s">
        <v>51</v>
      </c>
      <c r="O63" s="45">
        <v>2</v>
      </c>
      <c r="P63" s="45">
        <v>1.4</v>
      </c>
      <c r="Q63" s="45">
        <v>2.2000000000000002</v>
      </c>
    </row>
    <row r="64" spans="1:17" x14ac:dyDescent="0.3">
      <c r="A64" s="48" t="s">
        <v>677</v>
      </c>
      <c r="B64" s="44" t="s">
        <v>608</v>
      </c>
      <c r="C64" s="44" t="s">
        <v>91</v>
      </c>
      <c r="D64" s="45">
        <v>1</v>
      </c>
      <c r="E64" s="45">
        <v>1.6</v>
      </c>
      <c r="F64" s="45" t="s">
        <v>51</v>
      </c>
      <c r="G64" s="45">
        <v>2.2000000000000002</v>
      </c>
      <c r="H64" s="45" t="s">
        <v>51</v>
      </c>
      <c r="I64" s="45" t="s">
        <v>51</v>
      </c>
      <c r="J64" s="45" t="s">
        <v>51</v>
      </c>
      <c r="K64" s="45" t="s">
        <v>51</v>
      </c>
      <c r="L64" s="45" t="s">
        <v>51</v>
      </c>
      <c r="M64" s="45" t="s">
        <v>51</v>
      </c>
      <c r="N64" s="45" t="s">
        <v>51</v>
      </c>
      <c r="O64" s="45">
        <v>2.2000000000000002</v>
      </c>
      <c r="P64" s="45">
        <v>2.4</v>
      </c>
      <c r="Q64" s="45">
        <v>1.6</v>
      </c>
    </row>
    <row r="65" spans="1:17" x14ac:dyDescent="0.3">
      <c r="A65" s="48" t="s">
        <v>678</v>
      </c>
      <c r="B65" s="44" t="s">
        <v>612</v>
      </c>
      <c r="C65" s="44" t="s">
        <v>93</v>
      </c>
      <c r="D65" s="45">
        <v>1.67</v>
      </c>
      <c r="E65" s="45">
        <v>2</v>
      </c>
      <c r="F65" s="45">
        <v>1.83</v>
      </c>
      <c r="G65" s="45" t="s">
        <v>51</v>
      </c>
      <c r="H65" s="45">
        <v>1</v>
      </c>
      <c r="I65" s="45" t="s">
        <v>51</v>
      </c>
      <c r="J65" s="45" t="s">
        <v>51</v>
      </c>
      <c r="K65" s="45" t="s">
        <v>51</v>
      </c>
      <c r="L65" s="45" t="s">
        <v>51</v>
      </c>
      <c r="M65" s="45" t="s">
        <v>51</v>
      </c>
      <c r="N65" s="45" t="s">
        <v>51</v>
      </c>
      <c r="O65" s="45">
        <v>1.67</v>
      </c>
      <c r="P65" s="45">
        <v>1.83</v>
      </c>
      <c r="Q65" s="45">
        <v>1.67</v>
      </c>
    </row>
    <row r="66" spans="1:17" x14ac:dyDescent="0.3">
      <c r="A66" s="48" t="s">
        <v>679</v>
      </c>
      <c r="B66" s="44" t="s">
        <v>612</v>
      </c>
      <c r="C66" s="44" t="s">
        <v>613</v>
      </c>
      <c r="D66" s="45">
        <v>2.17</v>
      </c>
      <c r="E66" s="45">
        <v>2</v>
      </c>
      <c r="F66" s="45">
        <v>1.5</v>
      </c>
      <c r="G66" s="45" t="s">
        <v>51</v>
      </c>
      <c r="H66" s="45" t="s">
        <v>51</v>
      </c>
      <c r="I66" s="45" t="s">
        <v>51</v>
      </c>
      <c r="J66" s="45" t="s">
        <v>51</v>
      </c>
      <c r="K66" s="45" t="s">
        <v>51</v>
      </c>
      <c r="L66" s="45" t="s">
        <v>51</v>
      </c>
      <c r="M66" s="45" t="s">
        <v>51</v>
      </c>
      <c r="N66" s="45" t="s">
        <v>51</v>
      </c>
      <c r="O66" s="45">
        <v>2.17</v>
      </c>
      <c r="P66" s="45">
        <v>2.17</v>
      </c>
      <c r="Q66" s="45">
        <v>1.83</v>
      </c>
    </row>
    <row r="67" spans="1:17" x14ac:dyDescent="0.3">
      <c r="A67" s="48" t="s">
        <v>680</v>
      </c>
      <c r="B67" s="44" t="s">
        <v>612</v>
      </c>
      <c r="C67" s="44" t="s">
        <v>614</v>
      </c>
      <c r="D67" s="45">
        <v>1.33</v>
      </c>
      <c r="E67" s="45">
        <v>2</v>
      </c>
      <c r="F67" s="45">
        <v>1.5</v>
      </c>
      <c r="G67" s="45" t="s">
        <v>51</v>
      </c>
      <c r="H67" s="45" t="s">
        <v>51</v>
      </c>
      <c r="I67" s="45" t="s">
        <v>51</v>
      </c>
      <c r="J67" s="45" t="s">
        <v>51</v>
      </c>
      <c r="K67" s="45" t="s">
        <v>51</v>
      </c>
      <c r="L67" s="45" t="s">
        <v>51</v>
      </c>
      <c r="M67" s="45" t="s">
        <v>51</v>
      </c>
      <c r="N67" s="45" t="s">
        <v>51</v>
      </c>
      <c r="O67" s="45">
        <v>2</v>
      </c>
      <c r="P67" s="45">
        <v>3</v>
      </c>
      <c r="Q67" s="45">
        <v>2.17</v>
      </c>
    </row>
    <row r="68" spans="1:17" x14ac:dyDescent="0.3">
      <c r="A68" s="48" t="s">
        <v>681</v>
      </c>
      <c r="B68" s="44" t="s">
        <v>612</v>
      </c>
      <c r="C68" s="44" t="s">
        <v>615</v>
      </c>
      <c r="D68" s="45">
        <v>1.25</v>
      </c>
      <c r="E68" s="45">
        <v>2.5</v>
      </c>
      <c r="F68" s="45">
        <v>2</v>
      </c>
      <c r="G68" s="45" t="s">
        <v>51</v>
      </c>
      <c r="H68" s="45">
        <v>2</v>
      </c>
      <c r="I68" s="45" t="s">
        <v>51</v>
      </c>
      <c r="J68" s="45" t="s">
        <v>51</v>
      </c>
      <c r="K68" s="45" t="s">
        <v>51</v>
      </c>
      <c r="L68" s="45" t="s">
        <v>51</v>
      </c>
      <c r="M68" s="45" t="s">
        <v>51</v>
      </c>
      <c r="N68" s="45" t="s">
        <v>51</v>
      </c>
      <c r="O68" s="45">
        <v>1.67</v>
      </c>
      <c r="P68" s="45">
        <v>2.33</v>
      </c>
      <c r="Q68" s="45">
        <v>2</v>
      </c>
    </row>
    <row r="69" spans="1:17" x14ac:dyDescent="0.3">
      <c r="A69" s="48" t="s">
        <v>682</v>
      </c>
      <c r="B69" s="44" t="s">
        <v>612</v>
      </c>
      <c r="C69" s="44" t="s">
        <v>616</v>
      </c>
      <c r="D69" s="45">
        <v>2.5</v>
      </c>
      <c r="E69" s="45">
        <v>2.5</v>
      </c>
      <c r="F69" s="45">
        <v>2.5</v>
      </c>
      <c r="G69" s="45">
        <v>1</v>
      </c>
      <c r="H69" s="45">
        <v>3</v>
      </c>
      <c r="I69" s="45" t="s">
        <v>51</v>
      </c>
      <c r="J69" s="45" t="s">
        <v>51</v>
      </c>
      <c r="K69" s="45">
        <v>2</v>
      </c>
      <c r="L69" s="45">
        <v>3</v>
      </c>
      <c r="M69" s="45">
        <v>3</v>
      </c>
      <c r="N69" s="45">
        <v>2</v>
      </c>
      <c r="O69" s="45">
        <v>2</v>
      </c>
      <c r="P69" s="45">
        <v>2</v>
      </c>
      <c r="Q69" s="45">
        <v>2</v>
      </c>
    </row>
    <row r="70" spans="1:17" ht="18" x14ac:dyDescent="0.35">
      <c r="A70" s="401" t="s">
        <v>683</v>
      </c>
      <c r="B70" s="402"/>
      <c r="C70" s="403"/>
      <c r="D70" s="50">
        <v>1.8985714285714284</v>
      </c>
      <c r="E70" s="50">
        <v>1.8330909090909089</v>
      </c>
      <c r="F70" s="50">
        <v>1.6011627906976742</v>
      </c>
      <c r="G70" s="50">
        <v>1.8934615384615385</v>
      </c>
      <c r="H70" s="50">
        <v>2.0395454545454546</v>
      </c>
      <c r="I70" s="50">
        <v>1.5864705882352943</v>
      </c>
      <c r="J70" s="50">
        <v>1.5957142857142856</v>
      </c>
      <c r="K70" s="50">
        <v>1.7614285714285713</v>
      </c>
      <c r="L70" s="50">
        <v>1.7690909090909093</v>
      </c>
      <c r="M70" s="50">
        <v>2.0500000000000003</v>
      </c>
      <c r="N70" s="50">
        <v>1.6909090909090911</v>
      </c>
      <c r="O70" s="50">
        <v>1.7846666666666666</v>
      </c>
      <c r="P70" s="50">
        <v>1.9411627906976747</v>
      </c>
      <c r="Q70" s="50">
        <v>1.9663043478260867</v>
      </c>
    </row>
  </sheetData>
  <mergeCells count="1">
    <mergeCell ref="A70:C7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6700A-7741-4607-AB17-DA755E76CBEA}">
  <dimension ref="A1:U83"/>
  <sheetViews>
    <sheetView workbookViewId="0">
      <selection activeCell="P24" sqref="P24"/>
    </sheetView>
  </sheetViews>
  <sheetFormatPr defaultRowHeight="14.4" x14ac:dyDescent="0.3"/>
  <cols>
    <col min="1" max="1" width="5.5546875" bestFit="1" customWidth="1"/>
    <col min="2" max="2" width="45.6640625" bestFit="1" customWidth="1"/>
    <col min="3" max="3" width="16.33203125" customWidth="1"/>
    <col min="4" max="6" width="5.33203125" bestFit="1" customWidth="1"/>
    <col min="7" max="7" width="6.109375" customWidth="1"/>
    <col min="8" max="10" width="5.33203125" bestFit="1" customWidth="1"/>
    <col min="11" max="11" width="6.33203125" customWidth="1"/>
    <col min="12" max="12" width="6.6640625" customWidth="1"/>
    <col min="13" max="13" width="5.88671875" customWidth="1"/>
    <col min="14" max="14" width="8.88671875" style="44"/>
    <col min="15" max="15" width="4.88671875" customWidth="1"/>
  </cols>
  <sheetData>
    <row r="1" spans="1:21" ht="18" x14ac:dyDescent="0.35">
      <c r="D1" s="404" t="s">
        <v>808</v>
      </c>
      <c r="E1" s="405"/>
      <c r="F1" s="405"/>
      <c r="G1" s="405"/>
      <c r="H1" s="405"/>
      <c r="I1" s="405"/>
      <c r="J1" s="405"/>
      <c r="K1" s="405"/>
      <c r="L1" s="405"/>
      <c r="M1" s="405"/>
      <c r="N1" s="406"/>
      <c r="O1" s="262"/>
      <c r="P1" s="407" t="s">
        <v>809</v>
      </c>
      <c r="Q1" s="407"/>
      <c r="R1" s="407"/>
      <c r="S1" s="407"/>
      <c r="T1" s="407"/>
      <c r="U1" s="407"/>
    </row>
    <row r="2" spans="1:21" ht="15.6" x14ac:dyDescent="0.3">
      <c r="A2" s="44"/>
      <c r="B2" s="44"/>
      <c r="C2" s="44"/>
      <c r="D2" s="263" t="s">
        <v>810</v>
      </c>
      <c r="E2" s="263" t="s">
        <v>811</v>
      </c>
      <c r="F2" s="263" t="s">
        <v>812</v>
      </c>
      <c r="G2" s="263" t="s">
        <v>813</v>
      </c>
      <c r="H2" s="263" t="s">
        <v>814</v>
      </c>
      <c r="I2" s="263" t="s">
        <v>815</v>
      </c>
      <c r="J2" s="263" t="s">
        <v>816</v>
      </c>
      <c r="K2" s="263" t="s">
        <v>817</v>
      </c>
      <c r="L2" s="263" t="s">
        <v>818</v>
      </c>
      <c r="M2" s="264" t="s">
        <v>819</v>
      </c>
      <c r="N2" s="263" t="s">
        <v>820</v>
      </c>
      <c r="O2" s="265"/>
      <c r="P2" s="266" t="s">
        <v>810</v>
      </c>
      <c r="Q2" s="266" t="s">
        <v>811</v>
      </c>
      <c r="R2" s="266" t="s">
        <v>812</v>
      </c>
      <c r="S2" s="266" t="s">
        <v>814</v>
      </c>
      <c r="T2" s="266" t="s">
        <v>815</v>
      </c>
      <c r="U2" s="266" t="s">
        <v>816</v>
      </c>
    </row>
    <row r="3" spans="1:21" ht="15.6" x14ac:dyDescent="0.3">
      <c r="A3" s="44" t="s">
        <v>821</v>
      </c>
      <c r="B3" s="44" t="s">
        <v>822</v>
      </c>
      <c r="C3" s="267" t="s">
        <v>823</v>
      </c>
      <c r="D3" s="268">
        <v>10</v>
      </c>
      <c r="E3" s="268">
        <v>10</v>
      </c>
      <c r="F3" s="268">
        <v>10</v>
      </c>
      <c r="G3" s="268">
        <v>5</v>
      </c>
      <c r="H3" s="268">
        <v>10</v>
      </c>
      <c r="I3" s="268">
        <v>10</v>
      </c>
      <c r="J3" s="268">
        <v>10</v>
      </c>
      <c r="K3" s="268">
        <v>5</v>
      </c>
      <c r="L3" s="268">
        <v>10</v>
      </c>
      <c r="M3" s="269">
        <v>10</v>
      </c>
      <c r="N3" s="268">
        <v>70</v>
      </c>
      <c r="O3" s="270"/>
      <c r="P3" s="44">
        <v>81</v>
      </c>
      <c r="Q3" s="44">
        <v>77</v>
      </c>
      <c r="R3" s="44">
        <v>83</v>
      </c>
      <c r="S3" s="44">
        <v>80</v>
      </c>
      <c r="T3" s="44">
        <v>86</v>
      </c>
      <c r="U3" s="44">
        <v>79</v>
      </c>
    </row>
    <row r="4" spans="1:21" x14ac:dyDescent="0.3">
      <c r="A4" s="44">
        <v>1</v>
      </c>
      <c r="B4" s="271" t="s">
        <v>824</v>
      </c>
      <c r="C4" s="271" t="s">
        <v>825</v>
      </c>
      <c r="D4" s="44">
        <v>9</v>
      </c>
      <c r="E4" s="44">
        <v>10</v>
      </c>
      <c r="F4" s="44">
        <v>10</v>
      </c>
      <c r="G4" s="272">
        <v>5</v>
      </c>
      <c r="H4" s="44">
        <v>9</v>
      </c>
      <c r="I4" s="44">
        <v>4</v>
      </c>
      <c r="J4" s="44">
        <v>7</v>
      </c>
      <c r="K4" s="272">
        <v>5</v>
      </c>
      <c r="L4" s="272">
        <v>4</v>
      </c>
      <c r="M4" s="272">
        <v>9</v>
      </c>
      <c r="N4" s="272">
        <v>37</v>
      </c>
    </row>
    <row r="5" spans="1:21" x14ac:dyDescent="0.3">
      <c r="A5" s="44">
        <v>2</v>
      </c>
      <c r="B5" s="271" t="s">
        <v>826</v>
      </c>
      <c r="C5" s="271" t="s">
        <v>827</v>
      </c>
      <c r="D5" s="44">
        <v>0</v>
      </c>
      <c r="E5" s="44">
        <v>0</v>
      </c>
      <c r="F5" s="44">
        <v>10</v>
      </c>
      <c r="G5" s="272">
        <v>3</v>
      </c>
      <c r="H5" s="44">
        <v>-1</v>
      </c>
      <c r="I5" s="44">
        <v>-1</v>
      </c>
      <c r="J5" s="44">
        <v>-1</v>
      </c>
      <c r="K5" s="272">
        <v>5</v>
      </c>
      <c r="L5" s="272">
        <v>4</v>
      </c>
      <c r="M5" s="272">
        <v>6</v>
      </c>
      <c r="N5" s="272">
        <v>-1</v>
      </c>
    </row>
    <row r="6" spans="1:21" x14ac:dyDescent="0.3">
      <c r="A6" s="44">
        <v>3</v>
      </c>
      <c r="B6" s="271" t="s">
        <v>828</v>
      </c>
      <c r="C6" s="271" t="s">
        <v>829</v>
      </c>
      <c r="D6" s="44">
        <v>-1</v>
      </c>
      <c r="E6" s="44">
        <v>-1</v>
      </c>
      <c r="F6" s="44">
        <v>-1</v>
      </c>
      <c r="G6" s="272">
        <v>4</v>
      </c>
      <c r="H6" s="44">
        <v>8</v>
      </c>
      <c r="I6" s="44">
        <v>4</v>
      </c>
      <c r="J6" s="44">
        <v>9</v>
      </c>
      <c r="K6" s="272">
        <v>5</v>
      </c>
      <c r="L6" s="272">
        <v>0</v>
      </c>
      <c r="M6" s="272">
        <v>9</v>
      </c>
      <c r="N6" s="272">
        <v>33</v>
      </c>
    </row>
    <row r="7" spans="1:21" x14ac:dyDescent="0.3">
      <c r="A7" s="44">
        <v>4</v>
      </c>
      <c r="B7" s="271" t="s">
        <v>830</v>
      </c>
      <c r="C7" s="271" t="s">
        <v>831</v>
      </c>
      <c r="D7" s="44">
        <v>7</v>
      </c>
      <c r="E7" s="44">
        <v>6</v>
      </c>
      <c r="F7" s="44">
        <v>7</v>
      </c>
      <c r="G7" s="272">
        <v>5</v>
      </c>
      <c r="H7" s="44">
        <v>6</v>
      </c>
      <c r="I7" s="44">
        <v>0</v>
      </c>
      <c r="J7" s="44">
        <v>6</v>
      </c>
      <c r="K7" s="272">
        <v>5</v>
      </c>
      <c r="L7" s="272">
        <v>4</v>
      </c>
      <c r="M7" s="272">
        <v>10</v>
      </c>
      <c r="N7" s="272">
        <v>49</v>
      </c>
    </row>
    <row r="8" spans="1:21" x14ac:dyDescent="0.3">
      <c r="A8" s="44">
        <v>5</v>
      </c>
      <c r="B8" s="271" t="s">
        <v>832</v>
      </c>
      <c r="C8" s="271" t="s">
        <v>833</v>
      </c>
      <c r="D8" s="44">
        <v>7</v>
      </c>
      <c r="E8" s="44">
        <v>3</v>
      </c>
      <c r="F8" s="44">
        <v>8</v>
      </c>
      <c r="G8" s="272">
        <v>5</v>
      </c>
      <c r="H8" s="44">
        <v>7</v>
      </c>
      <c r="I8" s="44">
        <v>4</v>
      </c>
      <c r="J8" s="44">
        <v>8</v>
      </c>
      <c r="K8" s="272">
        <v>5</v>
      </c>
      <c r="L8" s="272">
        <v>7</v>
      </c>
      <c r="M8" s="272">
        <v>9</v>
      </c>
      <c r="N8" s="272">
        <v>41</v>
      </c>
      <c r="O8" s="273"/>
    </row>
    <row r="9" spans="1:21" x14ac:dyDescent="0.3">
      <c r="A9" s="44">
        <v>6</v>
      </c>
      <c r="B9" s="271" t="s">
        <v>834</v>
      </c>
      <c r="C9" s="271" t="s">
        <v>835</v>
      </c>
      <c r="D9" s="44">
        <v>6</v>
      </c>
      <c r="E9" s="44">
        <v>0</v>
      </c>
      <c r="F9" s="44">
        <v>10</v>
      </c>
      <c r="G9" s="272">
        <v>3</v>
      </c>
      <c r="H9" s="44">
        <v>8</v>
      </c>
      <c r="I9" s="44">
        <v>1</v>
      </c>
      <c r="J9" s="44">
        <v>9</v>
      </c>
      <c r="K9" s="272">
        <v>5</v>
      </c>
      <c r="L9" s="272">
        <v>2</v>
      </c>
      <c r="M9" s="272">
        <v>8</v>
      </c>
      <c r="N9" s="272">
        <v>48</v>
      </c>
    </row>
    <row r="10" spans="1:21" x14ac:dyDescent="0.3">
      <c r="A10" s="44">
        <v>7</v>
      </c>
      <c r="B10" s="271" t="s">
        <v>836</v>
      </c>
      <c r="C10" s="271" t="s">
        <v>837</v>
      </c>
      <c r="D10" s="44">
        <v>0</v>
      </c>
      <c r="E10" s="44">
        <v>0</v>
      </c>
      <c r="F10" s="44">
        <v>0</v>
      </c>
      <c r="G10" s="272">
        <v>4</v>
      </c>
      <c r="H10" s="44">
        <v>9</v>
      </c>
      <c r="I10" s="44">
        <v>4</v>
      </c>
      <c r="J10" s="44">
        <v>6</v>
      </c>
      <c r="K10" s="272">
        <v>5</v>
      </c>
      <c r="L10" s="272">
        <v>3</v>
      </c>
      <c r="M10" s="272">
        <v>8</v>
      </c>
      <c r="N10" s="272">
        <v>33</v>
      </c>
    </row>
    <row r="11" spans="1:21" x14ac:dyDescent="0.3">
      <c r="A11" s="44">
        <v>8</v>
      </c>
      <c r="B11" s="271" t="s">
        <v>838</v>
      </c>
      <c r="C11" s="271" t="s">
        <v>839</v>
      </c>
      <c r="D11" s="44">
        <v>10</v>
      </c>
      <c r="E11" s="44">
        <v>10</v>
      </c>
      <c r="F11" s="44">
        <v>10</v>
      </c>
      <c r="G11" s="272">
        <v>5</v>
      </c>
      <c r="H11" s="274">
        <v>8</v>
      </c>
      <c r="I11" s="274">
        <v>0</v>
      </c>
      <c r="J11" s="274">
        <v>8</v>
      </c>
      <c r="K11" s="272">
        <v>5</v>
      </c>
      <c r="L11" s="272">
        <v>3</v>
      </c>
      <c r="M11" s="272">
        <v>9</v>
      </c>
      <c r="N11" s="272">
        <v>51</v>
      </c>
    </row>
    <row r="12" spans="1:21" x14ac:dyDescent="0.3">
      <c r="A12" s="44">
        <v>9</v>
      </c>
      <c r="B12" s="271" t="s">
        <v>840</v>
      </c>
      <c r="C12" s="271" t="s">
        <v>841</v>
      </c>
      <c r="D12" s="44">
        <v>-1</v>
      </c>
      <c r="E12" s="44">
        <v>-1</v>
      </c>
      <c r="F12" s="44">
        <v>-1</v>
      </c>
      <c r="G12" s="272">
        <v>0</v>
      </c>
      <c r="H12" s="44">
        <v>9</v>
      </c>
      <c r="I12" s="44">
        <v>0</v>
      </c>
      <c r="J12" s="44">
        <v>7</v>
      </c>
      <c r="K12" s="272">
        <v>5</v>
      </c>
      <c r="L12" s="272">
        <v>0</v>
      </c>
      <c r="M12" s="272">
        <v>7</v>
      </c>
      <c r="N12" s="272">
        <v>33</v>
      </c>
      <c r="O12" s="273"/>
    </row>
    <row r="13" spans="1:21" x14ac:dyDescent="0.3">
      <c r="A13" s="44">
        <v>10</v>
      </c>
      <c r="B13" s="271" t="s">
        <v>842</v>
      </c>
      <c r="C13" s="271" t="s">
        <v>843</v>
      </c>
      <c r="D13" s="44">
        <v>10</v>
      </c>
      <c r="E13" s="44">
        <v>7</v>
      </c>
      <c r="F13" s="44">
        <v>10</v>
      </c>
      <c r="G13" s="272">
        <v>5</v>
      </c>
      <c r="H13" s="44">
        <v>-1</v>
      </c>
      <c r="I13" s="44">
        <v>-1</v>
      </c>
      <c r="J13" s="44">
        <v>-1</v>
      </c>
      <c r="K13" s="272">
        <v>0</v>
      </c>
      <c r="L13" s="272">
        <v>5</v>
      </c>
      <c r="M13" s="272">
        <v>0</v>
      </c>
      <c r="N13" s="272">
        <v>39</v>
      </c>
    </row>
    <row r="14" spans="1:21" x14ac:dyDescent="0.3">
      <c r="A14" s="44">
        <v>11</v>
      </c>
      <c r="B14" s="271" t="s">
        <v>844</v>
      </c>
      <c r="C14" s="271" t="s">
        <v>845</v>
      </c>
      <c r="D14" s="44">
        <v>10</v>
      </c>
      <c r="E14" s="44">
        <v>1</v>
      </c>
      <c r="F14" s="44">
        <v>10</v>
      </c>
      <c r="G14" s="272">
        <v>5</v>
      </c>
      <c r="H14" s="44">
        <v>7</v>
      </c>
      <c r="I14" s="44">
        <v>4</v>
      </c>
      <c r="J14" s="44">
        <v>7</v>
      </c>
      <c r="K14" s="272">
        <v>5</v>
      </c>
      <c r="L14" s="272">
        <v>4</v>
      </c>
      <c r="M14" s="272">
        <v>9</v>
      </c>
      <c r="N14" s="272">
        <v>35</v>
      </c>
    </row>
    <row r="15" spans="1:21" x14ac:dyDescent="0.3">
      <c r="A15" s="44">
        <v>12</v>
      </c>
      <c r="B15" s="271" t="s">
        <v>846</v>
      </c>
      <c r="C15" s="271" t="s">
        <v>847</v>
      </c>
      <c r="D15" s="44">
        <v>10</v>
      </c>
      <c r="E15" s="44">
        <v>9</v>
      </c>
      <c r="F15" s="44">
        <v>10</v>
      </c>
      <c r="G15" s="272">
        <v>5</v>
      </c>
      <c r="H15" s="44">
        <v>-1</v>
      </c>
      <c r="I15" s="44">
        <v>-1</v>
      </c>
      <c r="J15" s="44">
        <v>-1</v>
      </c>
      <c r="K15" s="272">
        <v>0</v>
      </c>
      <c r="L15" s="272">
        <v>3</v>
      </c>
      <c r="M15" s="272">
        <v>0</v>
      </c>
      <c r="N15" s="272">
        <v>51</v>
      </c>
    </row>
    <row r="16" spans="1:21" x14ac:dyDescent="0.3">
      <c r="A16" s="44">
        <v>13</v>
      </c>
      <c r="B16" s="271" t="s">
        <v>848</v>
      </c>
      <c r="C16" s="271" t="s">
        <v>849</v>
      </c>
      <c r="D16" s="44">
        <v>10</v>
      </c>
      <c r="E16" s="44">
        <v>9</v>
      </c>
      <c r="F16" s="44">
        <v>10</v>
      </c>
      <c r="G16" s="272">
        <v>5</v>
      </c>
      <c r="H16" s="44">
        <v>-1</v>
      </c>
      <c r="I16" s="44">
        <v>-1</v>
      </c>
      <c r="J16" s="44">
        <v>-1</v>
      </c>
      <c r="K16" s="272">
        <v>5</v>
      </c>
      <c r="L16" s="272">
        <v>5</v>
      </c>
      <c r="M16" s="272">
        <v>0</v>
      </c>
      <c r="N16" s="272">
        <v>31</v>
      </c>
      <c r="O16" s="273"/>
    </row>
    <row r="17" spans="1:15" x14ac:dyDescent="0.3">
      <c r="A17" s="44">
        <v>14</v>
      </c>
      <c r="B17" s="271" t="s">
        <v>850</v>
      </c>
      <c r="C17" s="271" t="s">
        <v>851</v>
      </c>
      <c r="D17" s="44">
        <v>3</v>
      </c>
      <c r="E17" s="44">
        <v>2</v>
      </c>
      <c r="F17" s="44">
        <v>7</v>
      </c>
      <c r="G17" s="272">
        <v>3</v>
      </c>
      <c r="H17" s="44">
        <v>6</v>
      </c>
      <c r="I17" s="44">
        <v>2</v>
      </c>
      <c r="J17" s="44">
        <v>4</v>
      </c>
      <c r="K17" s="272">
        <v>5</v>
      </c>
      <c r="L17" s="272">
        <v>3</v>
      </c>
      <c r="M17" s="272">
        <v>7</v>
      </c>
      <c r="N17" s="272">
        <v>45</v>
      </c>
    </row>
    <row r="18" spans="1:15" x14ac:dyDescent="0.3">
      <c r="A18" s="44">
        <v>15</v>
      </c>
      <c r="B18" s="271" t="s">
        <v>852</v>
      </c>
      <c r="C18" s="271" t="s">
        <v>853</v>
      </c>
      <c r="D18" s="44">
        <v>10</v>
      </c>
      <c r="E18" s="44">
        <v>9</v>
      </c>
      <c r="F18" s="44">
        <v>8</v>
      </c>
      <c r="G18" s="272">
        <v>5</v>
      </c>
      <c r="H18" s="44">
        <v>-1</v>
      </c>
      <c r="I18" s="44">
        <v>-1</v>
      </c>
      <c r="J18" s="44">
        <v>-1</v>
      </c>
      <c r="K18" s="272">
        <v>5</v>
      </c>
      <c r="L18" s="272">
        <v>6</v>
      </c>
      <c r="M18" s="272">
        <v>0</v>
      </c>
      <c r="N18" s="272">
        <v>27</v>
      </c>
    </row>
    <row r="19" spans="1:15" x14ac:dyDescent="0.3">
      <c r="A19" s="44">
        <v>16</v>
      </c>
      <c r="B19" s="271" t="s">
        <v>854</v>
      </c>
      <c r="C19" s="271" t="s">
        <v>855</v>
      </c>
      <c r="D19" s="44">
        <v>6</v>
      </c>
      <c r="E19" s="44">
        <v>5</v>
      </c>
      <c r="F19" s="44">
        <v>3</v>
      </c>
      <c r="G19" s="272">
        <v>5</v>
      </c>
      <c r="H19" s="44">
        <v>7</v>
      </c>
      <c r="I19" s="44">
        <v>2</v>
      </c>
      <c r="J19" s="44">
        <v>9</v>
      </c>
      <c r="K19" s="272">
        <v>5</v>
      </c>
      <c r="L19" s="272">
        <v>5</v>
      </c>
      <c r="M19" s="272">
        <v>10</v>
      </c>
      <c r="N19" s="272">
        <v>31</v>
      </c>
    </row>
    <row r="20" spans="1:15" x14ac:dyDescent="0.3">
      <c r="A20" s="44">
        <v>17</v>
      </c>
      <c r="B20" s="271" t="s">
        <v>856</v>
      </c>
      <c r="C20" s="271" t="s">
        <v>857</v>
      </c>
      <c r="D20" s="44">
        <v>10</v>
      </c>
      <c r="E20" s="44">
        <v>9</v>
      </c>
      <c r="F20" s="44">
        <v>9</v>
      </c>
      <c r="G20" s="272">
        <v>5</v>
      </c>
      <c r="H20" s="44">
        <v>-1</v>
      </c>
      <c r="I20" s="44">
        <v>-1</v>
      </c>
      <c r="J20" s="44">
        <v>-1</v>
      </c>
      <c r="K20" s="272">
        <v>5</v>
      </c>
      <c r="L20" s="272">
        <v>6</v>
      </c>
      <c r="M20" s="272">
        <v>0</v>
      </c>
      <c r="N20" s="272">
        <v>37</v>
      </c>
      <c r="O20" s="273"/>
    </row>
    <row r="21" spans="1:15" x14ac:dyDescent="0.3">
      <c r="A21" s="44">
        <v>18</v>
      </c>
      <c r="B21" s="271" t="s">
        <v>858</v>
      </c>
      <c r="C21" s="271" t="s">
        <v>859</v>
      </c>
      <c r="D21" s="44">
        <v>9</v>
      </c>
      <c r="E21" s="44">
        <v>10</v>
      </c>
      <c r="F21" s="44">
        <v>7</v>
      </c>
      <c r="G21" s="272">
        <v>4</v>
      </c>
      <c r="H21" s="274">
        <v>4</v>
      </c>
      <c r="I21" s="274">
        <v>2</v>
      </c>
      <c r="J21" s="274">
        <v>9</v>
      </c>
      <c r="K21" s="272">
        <v>5</v>
      </c>
      <c r="L21" s="272">
        <v>4</v>
      </c>
      <c r="M21" s="272">
        <v>6</v>
      </c>
      <c r="N21" s="272">
        <v>39</v>
      </c>
    </row>
    <row r="22" spans="1:15" x14ac:dyDescent="0.3">
      <c r="A22" s="44">
        <v>19</v>
      </c>
      <c r="B22" s="271" t="s">
        <v>860</v>
      </c>
      <c r="C22" s="271" t="s">
        <v>861</v>
      </c>
      <c r="D22" s="44">
        <v>10</v>
      </c>
      <c r="E22" s="44">
        <v>9</v>
      </c>
      <c r="F22" s="44">
        <v>10</v>
      </c>
      <c r="G22" s="272">
        <v>5</v>
      </c>
      <c r="H22" s="274">
        <v>7</v>
      </c>
      <c r="I22" s="274">
        <v>3</v>
      </c>
      <c r="J22" s="274">
        <v>9</v>
      </c>
      <c r="K22" s="272">
        <v>5</v>
      </c>
      <c r="L22" s="272">
        <v>4</v>
      </c>
      <c r="M22" s="272">
        <v>10</v>
      </c>
      <c r="N22" s="272">
        <v>34</v>
      </c>
    </row>
    <row r="23" spans="1:15" x14ac:dyDescent="0.3">
      <c r="A23" s="44">
        <v>20</v>
      </c>
      <c r="B23" s="271" t="s">
        <v>862</v>
      </c>
      <c r="C23" s="271" t="s">
        <v>863</v>
      </c>
      <c r="D23" s="44">
        <v>-1</v>
      </c>
      <c r="E23" s="44">
        <v>-1</v>
      </c>
      <c r="F23" s="44">
        <v>-1</v>
      </c>
      <c r="G23" s="272">
        <v>0</v>
      </c>
      <c r="H23" s="274">
        <v>9</v>
      </c>
      <c r="I23" s="274">
        <v>4</v>
      </c>
      <c r="J23" s="274">
        <v>4</v>
      </c>
      <c r="K23" s="272">
        <v>5</v>
      </c>
      <c r="L23" s="272">
        <v>0</v>
      </c>
      <c r="M23" s="272">
        <v>10</v>
      </c>
      <c r="N23" s="272">
        <v>12</v>
      </c>
    </row>
    <row r="24" spans="1:15" x14ac:dyDescent="0.3">
      <c r="A24" s="44">
        <v>21</v>
      </c>
      <c r="B24" s="271" t="s">
        <v>864</v>
      </c>
      <c r="C24" s="271" t="s">
        <v>865</v>
      </c>
      <c r="D24" s="44">
        <v>9</v>
      </c>
      <c r="E24" s="44">
        <v>6</v>
      </c>
      <c r="F24" s="44">
        <v>10</v>
      </c>
      <c r="G24" s="272">
        <v>5</v>
      </c>
      <c r="H24" s="44">
        <v>-1</v>
      </c>
      <c r="I24" s="44">
        <v>-1</v>
      </c>
      <c r="J24" s="44">
        <v>-1</v>
      </c>
      <c r="K24" s="272">
        <v>5</v>
      </c>
      <c r="L24" s="272">
        <v>6</v>
      </c>
      <c r="M24" s="272">
        <v>0</v>
      </c>
      <c r="N24" s="272">
        <v>24</v>
      </c>
      <c r="O24" s="273"/>
    </row>
    <row r="25" spans="1:15" x14ac:dyDescent="0.3">
      <c r="A25" s="44">
        <v>22</v>
      </c>
      <c r="B25" s="271" t="s">
        <v>866</v>
      </c>
      <c r="C25" s="271" t="s">
        <v>867</v>
      </c>
      <c r="D25" s="44">
        <v>10</v>
      </c>
      <c r="E25" s="44">
        <v>9</v>
      </c>
      <c r="F25" s="44">
        <v>10</v>
      </c>
      <c r="G25" s="272">
        <v>5</v>
      </c>
      <c r="H25" s="44">
        <v>-1</v>
      </c>
      <c r="I25" s="44">
        <v>-1</v>
      </c>
      <c r="J25" s="44">
        <v>-1</v>
      </c>
      <c r="K25" s="272">
        <v>5</v>
      </c>
      <c r="L25" s="272">
        <v>5</v>
      </c>
      <c r="M25" s="272">
        <v>0</v>
      </c>
      <c r="N25" s="272">
        <v>55</v>
      </c>
    </row>
    <row r="26" spans="1:15" x14ac:dyDescent="0.3">
      <c r="A26" s="44">
        <v>23</v>
      </c>
      <c r="B26" s="271" t="s">
        <v>868</v>
      </c>
      <c r="C26" s="271" t="s">
        <v>869</v>
      </c>
      <c r="D26" s="44">
        <v>10</v>
      </c>
      <c r="E26" s="44">
        <v>9</v>
      </c>
      <c r="F26" s="44">
        <v>9</v>
      </c>
      <c r="G26" s="272">
        <v>5</v>
      </c>
      <c r="H26" s="44">
        <v>9</v>
      </c>
      <c r="I26" s="44">
        <v>0</v>
      </c>
      <c r="J26" s="44">
        <v>9</v>
      </c>
      <c r="K26" s="272">
        <v>5</v>
      </c>
      <c r="L26" s="272">
        <v>6</v>
      </c>
      <c r="M26" s="272">
        <v>0</v>
      </c>
      <c r="N26" s="272">
        <v>29</v>
      </c>
      <c r="O26" s="273"/>
    </row>
    <row r="27" spans="1:15" x14ac:dyDescent="0.3">
      <c r="A27" s="44">
        <v>24</v>
      </c>
      <c r="B27" s="271" t="s">
        <v>870</v>
      </c>
      <c r="C27" s="271" t="s">
        <v>871</v>
      </c>
      <c r="D27" s="44">
        <v>10</v>
      </c>
      <c r="E27" s="44">
        <v>9</v>
      </c>
      <c r="F27" s="44">
        <v>10</v>
      </c>
      <c r="G27" s="272">
        <v>5</v>
      </c>
      <c r="H27" s="274">
        <v>9</v>
      </c>
      <c r="I27" s="274">
        <v>7</v>
      </c>
      <c r="J27" s="274">
        <v>9</v>
      </c>
      <c r="K27" s="272">
        <v>5</v>
      </c>
      <c r="L27" s="272">
        <v>5</v>
      </c>
      <c r="M27" s="272">
        <v>8</v>
      </c>
      <c r="N27" s="272">
        <v>57</v>
      </c>
    </row>
    <row r="28" spans="1:15" x14ac:dyDescent="0.3">
      <c r="A28" s="44">
        <v>25</v>
      </c>
      <c r="B28" s="271" t="s">
        <v>872</v>
      </c>
      <c r="C28" s="271" t="s">
        <v>873</v>
      </c>
      <c r="D28" s="44">
        <v>1</v>
      </c>
      <c r="E28" s="44">
        <v>9</v>
      </c>
      <c r="F28" s="44">
        <v>10</v>
      </c>
      <c r="G28" s="272">
        <v>3</v>
      </c>
      <c r="H28" s="44">
        <v>7</v>
      </c>
      <c r="I28" s="44">
        <v>4</v>
      </c>
      <c r="J28" s="44">
        <v>1</v>
      </c>
      <c r="K28" s="272">
        <v>5</v>
      </c>
      <c r="L28" s="272">
        <v>4</v>
      </c>
      <c r="M28" s="272">
        <v>7</v>
      </c>
      <c r="N28" s="272">
        <v>35</v>
      </c>
    </row>
    <row r="29" spans="1:15" x14ac:dyDescent="0.3">
      <c r="A29" s="44">
        <v>26</v>
      </c>
      <c r="B29" s="271" t="s">
        <v>874</v>
      </c>
      <c r="C29" s="271" t="s">
        <v>875</v>
      </c>
      <c r="D29" s="44">
        <v>10</v>
      </c>
      <c r="E29" s="44">
        <v>2</v>
      </c>
      <c r="F29" s="44">
        <v>9</v>
      </c>
      <c r="G29" s="272">
        <v>5</v>
      </c>
      <c r="H29" s="274">
        <v>9</v>
      </c>
      <c r="I29" s="274">
        <v>4</v>
      </c>
      <c r="J29" s="274">
        <v>9</v>
      </c>
      <c r="K29" s="272">
        <v>5</v>
      </c>
      <c r="L29" s="272">
        <v>6</v>
      </c>
      <c r="M29" s="272">
        <v>7</v>
      </c>
      <c r="N29" s="272">
        <v>38</v>
      </c>
    </row>
    <row r="30" spans="1:15" x14ac:dyDescent="0.3">
      <c r="A30" s="44">
        <v>27</v>
      </c>
      <c r="B30" s="271" t="s">
        <v>876</v>
      </c>
      <c r="C30" s="271" t="s">
        <v>877</v>
      </c>
      <c r="D30" s="44">
        <v>8</v>
      </c>
      <c r="E30" s="44">
        <v>1</v>
      </c>
      <c r="F30" s="44">
        <v>6</v>
      </c>
      <c r="G30" s="272">
        <v>5</v>
      </c>
      <c r="H30" s="44">
        <v>9</v>
      </c>
      <c r="I30" s="44">
        <v>6</v>
      </c>
      <c r="J30" s="44">
        <v>9</v>
      </c>
      <c r="K30" s="272">
        <v>5</v>
      </c>
      <c r="L30" s="272">
        <v>6</v>
      </c>
      <c r="M30" s="272">
        <v>9</v>
      </c>
      <c r="N30" s="272">
        <v>45</v>
      </c>
      <c r="O30" s="273"/>
    </row>
    <row r="31" spans="1:15" x14ac:dyDescent="0.3">
      <c r="A31" s="44">
        <v>28</v>
      </c>
      <c r="B31" s="271" t="s">
        <v>878</v>
      </c>
      <c r="C31" s="271" t="s">
        <v>879</v>
      </c>
      <c r="D31" s="44">
        <v>7</v>
      </c>
      <c r="E31" s="44">
        <v>6</v>
      </c>
      <c r="F31" s="44">
        <v>9</v>
      </c>
      <c r="G31" s="272">
        <v>5</v>
      </c>
      <c r="H31" s="274">
        <v>6</v>
      </c>
      <c r="I31" s="274">
        <v>9</v>
      </c>
      <c r="J31" s="274">
        <v>8</v>
      </c>
      <c r="K31" s="272">
        <v>5</v>
      </c>
      <c r="L31" s="272">
        <v>6</v>
      </c>
      <c r="M31" s="272">
        <v>10</v>
      </c>
      <c r="N31" s="272">
        <v>48</v>
      </c>
    </row>
    <row r="32" spans="1:15" x14ac:dyDescent="0.3">
      <c r="A32" s="44">
        <v>29</v>
      </c>
      <c r="B32" s="271" t="s">
        <v>880</v>
      </c>
      <c r="C32" s="271" t="s">
        <v>881</v>
      </c>
      <c r="D32" s="44">
        <v>9</v>
      </c>
      <c r="E32" s="44">
        <v>8</v>
      </c>
      <c r="F32" s="44">
        <v>10</v>
      </c>
      <c r="G32" s="272">
        <v>5</v>
      </c>
      <c r="H32" s="274">
        <v>9</v>
      </c>
      <c r="I32" s="274">
        <v>0</v>
      </c>
      <c r="J32" s="274">
        <v>6</v>
      </c>
      <c r="K32" s="272">
        <v>5</v>
      </c>
      <c r="L32" s="272">
        <v>4</v>
      </c>
      <c r="M32" s="272">
        <v>8</v>
      </c>
      <c r="N32" s="272">
        <v>24</v>
      </c>
      <c r="O32" s="273"/>
    </row>
    <row r="33" spans="1:15" x14ac:dyDescent="0.3">
      <c r="A33" s="44">
        <v>30</v>
      </c>
      <c r="B33" s="271" t="s">
        <v>882</v>
      </c>
      <c r="C33" s="271" t="s">
        <v>883</v>
      </c>
      <c r="D33" s="44">
        <v>10</v>
      </c>
      <c r="E33" s="44">
        <v>9</v>
      </c>
      <c r="F33" s="44">
        <v>10</v>
      </c>
      <c r="G33" s="272">
        <v>5</v>
      </c>
      <c r="H33" s="44">
        <v>9</v>
      </c>
      <c r="I33" s="44">
        <v>7</v>
      </c>
      <c r="J33" s="44">
        <v>8</v>
      </c>
      <c r="K33" s="272">
        <v>5</v>
      </c>
      <c r="L33" s="272">
        <v>4</v>
      </c>
      <c r="M33" s="272">
        <v>8</v>
      </c>
      <c r="N33" s="272">
        <v>44</v>
      </c>
    </row>
    <row r="34" spans="1:15" x14ac:dyDescent="0.3">
      <c r="A34" s="44">
        <v>31</v>
      </c>
      <c r="B34" s="271" t="s">
        <v>884</v>
      </c>
      <c r="C34" s="271" t="s">
        <v>885</v>
      </c>
      <c r="D34" s="44">
        <v>10</v>
      </c>
      <c r="E34" s="44">
        <v>7</v>
      </c>
      <c r="F34" s="44">
        <v>10</v>
      </c>
      <c r="G34" s="272">
        <v>4</v>
      </c>
      <c r="H34" s="44">
        <v>-1</v>
      </c>
      <c r="I34" s="44">
        <v>-1</v>
      </c>
      <c r="J34" s="44">
        <v>-1</v>
      </c>
      <c r="K34" s="272">
        <v>5</v>
      </c>
      <c r="L34" s="272">
        <v>5</v>
      </c>
      <c r="M34" s="272">
        <v>0</v>
      </c>
      <c r="N34" s="272">
        <v>31</v>
      </c>
    </row>
    <row r="35" spans="1:15" x14ac:dyDescent="0.3">
      <c r="A35" s="44">
        <v>32</v>
      </c>
      <c r="B35" s="271" t="s">
        <v>886</v>
      </c>
      <c r="C35" s="271" t="s">
        <v>887</v>
      </c>
      <c r="D35" s="44">
        <v>3</v>
      </c>
      <c r="E35" s="44">
        <v>7</v>
      </c>
      <c r="F35" s="44">
        <v>7</v>
      </c>
      <c r="G35" s="272">
        <v>4</v>
      </c>
      <c r="H35" s="44">
        <v>7</v>
      </c>
      <c r="I35" s="44">
        <v>0</v>
      </c>
      <c r="J35" s="44">
        <v>8</v>
      </c>
      <c r="K35" s="272">
        <v>5</v>
      </c>
      <c r="L35" s="272">
        <v>4</v>
      </c>
      <c r="M35" s="272">
        <v>7</v>
      </c>
      <c r="N35" s="272">
        <v>33</v>
      </c>
    </row>
    <row r="36" spans="1:15" x14ac:dyDescent="0.3">
      <c r="A36" s="44">
        <v>33</v>
      </c>
      <c r="B36" s="275" t="s">
        <v>888</v>
      </c>
      <c r="C36" s="275" t="s">
        <v>889</v>
      </c>
      <c r="D36" s="44">
        <v>7</v>
      </c>
      <c r="E36" s="44">
        <v>6</v>
      </c>
      <c r="F36" s="44">
        <v>9</v>
      </c>
      <c r="G36" s="272">
        <v>5</v>
      </c>
      <c r="H36" s="44">
        <v>8</v>
      </c>
      <c r="I36" s="44">
        <v>2</v>
      </c>
      <c r="J36" s="44">
        <v>6</v>
      </c>
      <c r="K36" s="272">
        <v>5</v>
      </c>
      <c r="L36" s="272">
        <v>6</v>
      </c>
      <c r="M36" s="272">
        <v>8</v>
      </c>
      <c r="N36" s="272">
        <v>41</v>
      </c>
      <c r="O36" s="273"/>
    </row>
    <row r="37" spans="1:15" x14ac:dyDescent="0.3">
      <c r="A37" s="44">
        <v>34</v>
      </c>
      <c r="B37" s="271" t="s">
        <v>890</v>
      </c>
      <c r="C37" s="271" t="s">
        <v>891</v>
      </c>
      <c r="D37" s="274">
        <v>9</v>
      </c>
      <c r="E37" s="274">
        <v>8</v>
      </c>
      <c r="F37" s="274">
        <v>8</v>
      </c>
      <c r="G37" s="272">
        <v>5</v>
      </c>
      <c r="H37" s="274">
        <v>9</v>
      </c>
      <c r="I37" s="274">
        <v>4</v>
      </c>
      <c r="J37" s="274">
        <v>9</v>
      </c>
      <c r="K37" s="272">
        <v>5</v>
      </c>
      <c r="L37" s="272">
        <v>4</v>
      </c>
      <c r="M37" s="272">
        <v>9</v>
      </c>
      <c r="N37" s="272">
        <v>46</v>
      </c>
    </row>
    <row r="38" spans="1:15" x14ac:dyDescent="0.3">
      <c r="A38" s="44">
        <v>35</v>
      </c>
      <c r="B38" s="271" t="s">
        <v>892</v>
      </c>
      <c r="C38" s="271" t="s">
        <v>893</v>
      </c>
      <c r="D38" s="44">
        <v>6</v>
      </c>
      <c r="E38" s="44">
        <v>0</v>
      </c>
      <c r="F38" s="44">
        <v>9</v>
      </c>
      <c r="G38" s="272">
        <v>5</v>
      </c>
      <c r="H38" s="44">
        <v>0</v>
      </c>
      <c r="I38" s="44">
        <v>0</v>
      </c>
      <c r="J38" s="44">
        <v>2</v>
      </c>
      <c r="K38" s="272">
        <v>5</v>
      </c>
      <c r="L38" s="272">
        <v>5</v>
      </c>
      <c r="M38" s="272">
        <v>9</v>
      </c>
      <c r="N38" s="272">
        <v>24</v>
      </c>
    </row>
    <row r="39" spans="1:15" x14ac:dyDescent="0.3">
      <c r="A39" s="44">
        <v>36</v>
      </c>
      <c r="B39" s="271" t="s">
        <v>894</v>
      </c>
      <c r="C39" s="271" t="s">
        <v>895</v>
      </c>
      <c r="D39" s="44">
        <v>-1</v>
      </c>
      <c r="E39" s="44">
        <v>-1</v>
      </c>
      <c r="F39" s="44">
        <v>-1</v>
      </c>
      <c r="G39" s="272">
        <v>0</v>
      </c>
      <c r="H39" s="274">
        <v>9</v>
      </c>
      <c r="I39" s="274">
        <v>2</v>
      </c>
      <c r="J39" s="274">
        <v>7</v>
      </c>
      <c r="K39" s="272">
        <v>5</v>
      </c>
      <c r="L39" s="272">
        <v>0</v>
      </c>
      <c r="M39" s="272">
        <v>7</v>
      </c>
      <c r="N39" s="272">
        <v>48</v>
      </c>
    </row>
    <row r="40" spans="1:15" x14ac:dyDescent="0.3">
      <c r="A40" s="44">
        <v>37</v>
      </c>
      <c r="B40" s="271" t="s">
        <v>896</v>
      </c>
      <c r="C40" s="271" t="s">
        <v>897</v>
      </c>
      <c r="D40" s="44">
        <v>10</v>
      </c>
      <c r="E40" s="44">
        <v>7</v>
      </c>
      <c r="F40" s="44">
        <v>10</v>
      </c>
      <c r="G40" s="272">
        <v>5</v>
      </c>
      <c r="H40" s="44">
        <v>6</v>
      </c>
      <c r="I40" s="44">
        <v>3</v>
      </c>
      <c r="J40" s="44">
        <v>8</v>
      </c>
      <c r="K40" s="272">
        <v>5</v>
      </c>
      <c r="L40" s="272">
        <v>6</v>
      </c>
      <c r="M40" s="272">
        <v>8</v>
      </c>
      <c r="N40" s="272">
        <v>43</v>
      </c>
      <c r="O40" s="273"/>
    </row>
    <row r="41" spans="1:15" x14ac:dyDescent="0.3">
      <c r="A41" s="44">
        <v>38</v>
      </c>
      <c r="B41" s="271" t="s">
        <v>898</v>
      </c>
      <c r="C41" s="271" t="s">
        <v>899</v>
      </c>
      <c r="D41" s="44">
        <v>10</v>
      </c>
      <c r="E41" s="44">
        <v>8</v>
      </c>
      <c r="F41" s="44">
        <v>10</v>
      </c>
      <c r="G41" s="272">
        <v>5</v>
      </c>
      <c r="H41" s="274">
        <v>8</v>
      </c>
      <c r="I41" s="274">
        <v>0</v>
      </c>
      <c r="J41" s="274">
        <v>7</v>
      </c>
      <c r="K41" s="272">
        <v>5</v>
      </c>
      <c r="L41" s="272">
        <v>4</v>
      </c>
      <c r="M41" s="272">
        <v>8</v>
      </c>
      <c r="N41" s="272">
        <v>41</v>
      </c>
    </row>
    <row r="42" spans="1:15" x14ac:dyDescent="0.3">
      <c r="A42" s="44">
        <v>39</v>
      </c>
      <c r="B42" s="271" t="s">
        <v>900</v>
      </c>
      <c r="C42" s="271" t="s">
        <v>901</v>
      </c>
      <c r="D42" s="44">
        <v>-1</v>
      </c>
      <c r="E42" s="44">
        <v>-1</v>
      </c>
      <c r="F42" s="44">
        <v>-1</v>
      </c>
      <c r="G42" s="272">
        <v>5</v>
      </c>
      <c r="H42" s="44">
        <v>6</v>
      </c>
      <c r="I42" s="44">
        <v>4</v>
      </c>
      <c r="J42" s="44">
        <v>8</v>
      </c>
      <c r="K42" s="272">
        <v>5</v>
      </c>
      <c r="L42" s="272">
        <v>0</v>
      </c>
      <c r="M42" s="272">
        <v>8</v>
      </c>
      <c r="N42" s="272">
        <v>34</v>
      </c>
      <c r="O42" s="273"/>
    </row>
    <row r="43" spans="1:15" x14ac:dyDescent="0.3">
      <c r="A43" s="44">
        <v>40</v>
      </c>
      <c r="B43" s="271" t="s">
        <v>902</v>
      </c>
      <c r="C43" s="271" t="s">
        <v>903</v>
      </c>
      <c r="D43" s="44">
        <v>10</v>
      </c>
      <c r="E43" s="44">
        <v>8</v>
      </c>
      <c r="F43" s="44">
        <v>10</v>
      </c>
      <c r="G43" s="272">
        <v>5</v>
      </c>
      <c r="H43" s="44">
        <v>-1</v>
      </c>
      <c r="I43" s="44">
        <v>-1</v>
      </c>
      <c r="J43" s="44">
        <v>-1</v>
      </c>
      <c r="K43" s="272">
        <v>5</v>
      </c>
      <c r="L43" s="272">
        <v>4</v>
      </c>
      <c r="M43" s="272">
        <v>0</v>
      </c>
      <c r="N43" s="272">
        <v>43</v>
      </c>
    </row>
    <row r="44" spans="1:15" x14ac:dyDescent="0.3">
      <c r="A44" s="44">
        <v>41</v>
      </c>
      <c r="B44" s="271" t="s">
        <v>904</v>
      </c>
      <c r="C44" s="271" t="s">
        <v>905</v>
      </c>
      <c r="D44" s="44">
        <v>9</v>
      </c>
      <c r="E44" s="44">
        <v>0</v>
      </c>
      <c r="F44" s="44">
        <v>10</v>
      </c>
      <c r="G44" s="272">
        <v>5</v>
      </c>
      <c r="H44" s="274">
        <v>8</v>
      </c>
      <c r="I44" s="274">
        <v>3</v>
      </c>
      <c r="J44" s="274">
        <v>6</v>
      </c>
      <c r="K44" s="272">
        <v>5</v>
      </c>
      <c r="L44" s="272">
        <v>3</v>
      </c>
      <c r="M44" s="272">
        <v>8</v>
      </c>
      <c r="N44" s="272">
        <v>31</v>
      </c>
    </row>
    <row r="45" spans="1:15" x14ac:dyDescent="0.3">
      <c r="A45" s="44">
        <v>42</v>
      </c>
      <c r="B45" s="271" t="s">
        <v>906</v>
      </c>
      <c r="C45" s="271" t="s">
        <v>907</v>
      </c>
      <c r="D45" s="44">
        <v>7</v>
      </c>
      <c r="E45" s="44">
        <v>9</v>
      </c>
      <c r="F45" s="44">
        <v>10</v>
      </c>
      <c r="G45" s="272">
        <v>5</v>
      </c>
      <c r="H45" s="274">
        <v>6</v>
      </c>
      <c r="I45" s="274">
        <v>3</v>
      </c>
      <c r="J45" s="274">
        <v>8</v>
      </c>
      <c r="K45" s="272">
        <v>5</v>
      </c>
      <c r="L45" s="272">
        <v>3</v>
      </c>
      <c r="M45" s="272">
        <v>8</v>
      </c>
      <c r="N45" s="272">
        <v>39</v>
      </c>
    </row>
    <row r="46" spans="1:15" x14ac:dyDescent="0.3">
      <c r="A46" s="44">
        <v>43</v>
      </c>
      <c r="B46" s="271" t="s">
        <v>908</v>
      </c>
      <c r="C46" s="271" t="s">
        <v>909</v>
      </c>
      <c r="D46" s="44">
        <v>10</v>
      </c>
      <c r="E46" s="44">
        <v>9</v>
      </c>
      <c r="F46" s="44">
        <v>9</v>
      </c>
      <c r="G46" s="272">
        <v>5</v>
      </c>
      <c r="H46" s="44">
        <v>-1</v>
      </c>
      <c r="I46" s="44">
        <v>-1</v>
      </c>
      <c r="J46" s="44">
        <v>-1</v>
      </c>
      <c r="K46" s="272">
        <v>5</v>
      </c>
      <c r="L46" s="272">
        <v>5</v>
      </c>
      <c r="M46" s="272">
        <v>0</v>
      </c>
      <c r="N46" s="272">
        <v>38</v>
      </c>
      <c r="O46" s="273"/>
    </row>
    <row r="47" spans="1:15" x14ac:dyDescent="0.3">
      <c r="A47" s="44">
        <v>44</v>
      </c>
      <c r="B47" s="271" t="s">
        <v>910</v>
      </c>
      <c r="C47" s="271" t="s">
        <v>911</v>
      </c>
      <c r="D47" s="44">
        <v>10</v>
      </c>
      <c r="E47" s="44">
        <v>9</v>
      </c>
      <c r="F47" s="44">
        <v>8</v>
      </c>
      <c r="G47" s="272">
        <v>5</v>
      </c>
      <c r="H47" s="274">
        <v>6</v>
      </c>
      <c r="I47" s="274">
        <v>4</v>
      </c>
      <c r="J47" s="274">
        <v>9</v>
      </c>
      <c r="K47" s="272">
        <v>5</v>
      </c>
      <c r="L47" s="272">
        <v>6</v>
      </c>
      <c r="M47" s="272">
        <v>9</v>
      </c>
      <c r="N47" s="272">
        <v>33</v>
      </c>
    </row>
    <row r="48" spans="1:15" x14ac:dyDescent="0.3">
      <c r="A48" s="44">
        <v>45</v>
      </c>
      <c r="B48" s="271" t="s">
        <v>912</v>
      </c>
      <c r="C48" s="271" t="s">
        <v>913</v>
      </c>
      <c r="D48" s="44">
        <v>10</v>
      </c>
      <c r="E48" s="44">
        <v>8</v>
      </c>
      <c r="F48" s="44">
        <v>10</v>
      </c>
      <c r="G48" s="272">
        <v>5</v>
      </c>
      <c r="H48" s="44">
        <v>-1</v>
      </c>
      <c r="I48" s="44">
        <v>-1</v>
      </c>
      <c r="J48" s="44">
        <v>-1</v>
      </c>
      <c r="K48" s="272">
        <v>5</v>
      </c>
      <c r="L48" s="272">
        <v>6</v>
      </c>
      <c r="M48" s="272">
        <v>0</v>
      </c>
      <c r="N48" s="272">
        <v>41</v>
      </c>
    </row>
    <row r="49" spans="1:15" x14ac:dyDescent="0.3">
      <c r="A49" s="44">
        <v>46</v>
      </c>
      <c r="B49" s="271" t="s">
        <v>914</v>
      </c>
      <c r="C49" s="271" t="s">
        <v>915</v>
      </c>
      <c r="D49" s="44">
        <v>10</v>
      </c>
      <c r="E49" s="44">
        <v>10</v>
      </c>
      <c r="F49" s="44">
        <v>10</v>
      </c>
      <c r="G49" s="272">
        <v>5</v>
      </c>
      <c r="H49" s="274">
        <v>9</v>
      </c>
      <c r="I49" s="274">
        <v>4</v>
      </c>
      <c r="J49" s="274">
        <v>9</v>
      </c>
      <c r="K49" s="272">
        <v>5</v>
      </c>
      <c r="L49" s="272">
        <v>8</v>
      </c>
      <c r="M49" s="272">
        <v>9</v>
      </c>
      <c r="N49" s="272">
        <v>39</v>
      </c>
    </row>
    <row r="50" spans="1:15" x14ac:dyDescent="0.3">
      <c r="A50" s="44">
        <v>47</v>
      </c>
      <c r="B50" s="271" t="s">
        <v>916</v>
      </c>
      <c r="C50" s="271" t="s">
        <v>917</v>
      </c>
      <c r="D50" s="44">
        <v>1</v>
      </c>
      <c r="E50" s="44">
        <v>0</v>
      </c>
      <c r="F50" s="44">
        <v>0</v>
      </c>
      <c r="G50" s="272">
        <v>3</v>
      </c>
      <c r="H50" s="274">
        <v>5</v>
      </c>
      <c r="I50" s="274">
        <v>3</v>
      </c>
      <c r="J50" s="274">
        <v>2</v>
      </c>
      <c r="K50" s="272">
        <v>5</v>
      </c>
      <c r="L50" s="272">
        <v>3</v>
      </c>
      <c r="M50" s="272">
        <v>7</v>
      </c>
      <c r="N50" s="272">
        <v>9</v>
      </c>
      <c r="O50" s="273"/>
    </row>
    <row r="51" spans="1:15" x14ac:dyDescent="0.3">
      <c r="A51" s="44">
        <v>48</v>
      </c>
      <c r="B51" s="271" t="s">
        <v>918</v>
      </c>
      <c r="C51" s="271" t="s">
        <v>919</v>
      </c>
      <c r="D51" s="44">
        <v>7</v>
      </c>
      <c r="E51" s="44">
        <v>3</v>
      </c>
      <c r="F51" s="44">
        <v>2</v>
      </c>
      <c r="G51" s="272">
        <v>3</v>
      </c>
      <c r="H51" s="274">
        <v>8</v>
      </c>
      <c r="I51" s="274">
        <v>0</v>
      </c>
      <c r="J51" s="274">
        <v>6</v>
      </c>
      <c r="K51" s="272">
        <v>5</v>
      </c>
      <c r="L51" s="272">
        <v>2</v>
      </c>
      <c r="M51" s="272">
        <v>7</v>
      </c>
      <c r="N51" s="272">
        <v>51</v>
      </c>
    </row>
    <row r="52" spans="1:15" x14ac:dyDescent="0.3">
      <c r="A52" s="44">
        <v>49</v>
      </c>
      <c r="B52" s="271" t="s">
        <v>920</v>
      </c>
      <c r="C52" s="271" t="s">
        <v>921</v>
      </c>
      <c r="D52" s="44">
        <v>3</v>
      </c>
      <c r="E52" s="44">
        <v>2</v>
      </c>
      <c r="F52" s="44">
        <v>7</v>
      </c>
      <c r="G52" s="272">
        <v>5</v>
      </c>
      <c r="H52" s="274">
        <v>8</v>
      </c>
      <c r="I52" s="274">
        <v>3</v>
      </c>
      <c r="J52" s="274">
        <v>7</v>
      </c>
      <c r="K52" s="272">
        <v>5</v>
      </c>
      <c r="L52" s="272">
        <v>2</v>
      </c>
      <c r="M52" s="272">
        <v>8</v>
      </c>
      <c r="N52" s="272">
        <v>37</v>
      </c>
      <c r="O52" s="273"/>
    </row>
    <row r="53" spans="1:15" x14ac:dyDescent="0.3">
      <c r="A53" s="44">
        <v>50</v>
      </c>
      <c r="B53" s="271" t="s">
        <v>922</v>
      </c>
      <c r="C53" s="271" t="s">
        <v>923</v>
      </c>
      <c r="D53" s="44">
        <v>10</v>
      </c>
      <c r="E53" s="44">
        <v>8</v>
      </c>
      <c r="F53" s="44">
        <v>9</v>
      </c>
      <c r="G53" s="272">
        <v>5</v>
      </c>
      <c r="H53" s="274">
        <v>9</v>
      </c>
      <c r="I53" s="274">
        <v>3</v>
      </c>
      <c r="J53" s="274">
        <v>9</v>
      </c>
      <c r="K53" s="272">
        <v>5</v>
      </c>
      <c r="L53" s="272">
        <v>6</v>
      </c>
      <c r="M53" s="272">
        <v>10</v>
      </c>
      <c r="N53" s="272">
        <v>38</v>
      </c>
    </row>
    <row r="54" spans="1:15" x14ac:dyDescent="0.3">
      <c r="A54" s="44">
        <v>51</v>
      </c>
      <c r="B54" s="271" t="s">
        <v>924</v>
      </c>
      <c r="C54" s="271" t="s">
        <v>925</v>
      </c>
      <c r="D54" s="44">
        <v>10</v>
      </c>
      <c r="E54" s="44">
        <v>7</v>
      </c>
      <c r="F54" s="44">
        <v>7</v>
      </c>
      <c r="G54" s="272">
        <v>4</v>
      </c>
      <c r="H54" s="274">
        <v>7</v>
      </c>
      <c r="I54" s="274">
        <v>3</v>
      </c>
      <c r="J54" s="274">
        <v>7</v>
      </c>
      <c r="K54" s="272">
        <v>5</v>
      </c>
      <c r="L54" s="272">
        <v>5</v>
      </c>
      <c r="M54" s="272">
        <v>8</v>
      </c>
      <c r="N54" s="272">
        <v>29</v>
      </c>
    </row>
    <row r="55" spans="1:15" x14ac:dyDescent="0.3">
      <c r="A55" s="44">
        <v>52</v>
      </c>
      <c r="B55" s="271" t="s">
        <v>926</v>
      </c>
      <c r="C55" s="271" t="s">
        <v>927</v>
      </c>
      <c r="D55" s="44">
        <v>10</v>
      </c>
      <c r="E55" s="44">
        <v>9</v>
      </c>
      <c r="F55" s="44">
        <v>10</v>
      </c>
      <c r="G55" s="272">
        <v>5</v>
      </c>
      <c r="H55" s="44">
        <v>9</v>
      </c>
      <c r="I55" s="44">
        <v>0</v>
      </c>
      <c r="J55" s="44">
        <v>9</v>
      </c>
      <c r="K55" s="272">
        <v>5</v>
      </c>
      <c r="L55" s="272">
        <v>6</v>
      </c>
      <c r="M55" s="272">
        <v>8</v>
      </c>
      <c r="N55" s="272">
        <v>56</v>
      </c>
    </row>
    <row r="56" spans="1:15" x14ac:dyDescent="0.3">
      <c r="A56" s="44">
        <v>53</v>
      </c>
      <c r="B56" s="271" t="s">
        <v>928</v>
      </c>
      <c r="C56" s="271" t="s">
        <v>929</v>
      </c>
      <c r="D56" s="44">
        <v>-1</v>
      </c>
      <c r="E56" s="44">
        <v>-1</v>
      </c>
      <c r="F56" s="44">
        <v>-1</v>
      </c>
      <c r="G56" s="272">
        <v>3</v>
      </c>
      <c r="H56" s="44">
        <v>0</v>
      </c>
      <c r="I56" s="44">
        <v>3</v>
      </c>
      <c r="J56" s="44">
        <v>0</v>
      </c>
      <c r="K56" s="272">
        <v>5</v>
      </c>
      <c r="L56" s="272">
        <v>0</v>
      </c>
      <c r="M56" s="272">
        <v>6</v>
      </c>
      <c r="N56" s="272">
        <v>36</v>
      </c>
      <c r="O56" s="273"/>
    </row>
    <row r="57" spans="1:15" x14ac:dyDescent="0.3">
      <c r="A57" s="44">
        <v>54</v>
      </c>
      <c r="B57" s="271" t="s">
        <v>930</v>
      </c>
      <c r="C57" s="271" t="s">
        <v>931</v>
      </c>
      <c r="D57" s="274">
        <v>6</v>
      </c>
      <c r="E57" s="274">
        <v>3</v>
      </c>
      <c r="F57" s="274">
        <v>8</v>
      </c>
      <c r="G57" s="272">
        <v>3</v>
      </c>
      <c r="H57" s="274">
        <v>3</v>
      </c>
      <c r="I57" s="274">
        <v>0</v>
      </c>
      <c r="J57" s="274">
        <v>4</v>
      </c>
      <c r="K57" s="272">
        <v>5</v>
      </c>
      <c r="L57" s="272">
        <v>4</v>
      </c>
      <c r="M57" s="272">
        <v>6</v>
      </c>
      <c r="N57" s="272">
        <v>14</v>
      </c>
    </row>
    <row r="58" spans="1:15" x14ac:dyDescent="0.3">
      <c r="A58" s="44">
        <v>55</v>
      </c>
      <c r="B58" s="271" t="s">
        <v>932</v>
      </c>
      <c r="C58" s="271" t="s">
        <v>933</v>
      </c>
      <c r="D58" s="44">
        <v>9</v>
      </c>
      <c r="E58" s="44">
        <v>6</v>
      </c>
      <c r="F58" s="44">
        <v>6</v>
      </c>
      <c r="G58" s="272">
        <v>5</v>
      </c>
      <c r="H58" s="44">
        <v>6</v>
      </c>
      <c r="I58" s="44">
        <v>3</v>
      </c>
      <c r="J58" s="44">
        <v>8</v>
      </c>
      <c r="K58" s="272">
        <v>5</v>
      </c>
      <c r="L58" s="272">
        <v>6</v>
      </c>
      <c r="M58" s="272">
        <v>8</v>
      </c>
      <c r="N58" s="272">
        <v>38</v>
      </c>
      <c r="O58" s="273"/>
    </row>
    <row r="59" spans="1:15" x14ac:dyDescent="0.3">
      <c r="A59" s="44">
        <v>56</v>
      </c>
      <c r="B59" s="271" t="s">
        <v>934</v>
      </c>
      <c r="C59" s="271" t="s">
        <v>935</v>
      </c>
      <c r="D59" s="44">
        <v>9</v>
      </c>
      <c r="E59" s="44">
        <v>8</v>
      </c>
      <c r="F59" s="44">
        <v>9</v>
      </c>
      <c r="G59" s="272">
        <v>5</v>
      </c>
      <c r="H59" s="274">
        <v>6</v>
      </c>
      <c r="I59" s="274">
        <v>3</v>
      </c>
      <c r="J59" s="274">
        <v>8</v>
      </c>
      <c r="K59" s="272">
        <v>5</v>
      </c>
      <c r="L59" s="272">
        <v>7</v>
      </c>
      <c r="M59" s="272">
        <v>7</v>
      </c>
      <c r="N59" s="272">
        <v>52</v>
      </c>
    </row>
    <row r="60" spans="1:15" x14ac:dyDescent="0.3">
      <c r="A60" s="44">
        <v>57</v>
      </c>
      <c r="B60" s="271" t="s">
        <v>936</v>
      </c>
      <c r="C60" s="271" t="s">
        <v>937</v>
      </c>
      <c r="D60" s="44">
        <v>3</v>
      </c>
      <c r="E60" s="44">
        <v>0</v>
      </c>
      <c r="F60" s="44">
        <v>6</v>
      </c>
      <c r="G60" s="272">
        <v>3</v>
      </c>
      <c r="H60" s="44">
        <v>6</v>
      </c>
      <c r="I60" s="44">
        <v>3</v>
      </c>
      <c r="J60" s="44">
        <v>9</v>
      </c>
      <c r="K60" s="272">
        <v>5</v>
      </c>
      <c r="L60" s="272">
        <v>5</v>
      </c>
      <c r="M60" s="272">
        <v>8</v>
      </c>
      <c r="N60" s="272">
        <v>38</v>
      </c>
    </row>
    <row r="61" spans="1:15" x14ac:dyDescent="0.3">
      <c r="A61" s="44">
        <v>58</v>
      </c>
      <c r="B61" s="271" t="s">
        <v>938</v>
      </c>
      <c r="C61" s="271" t="s">
        <v>939</v>
      </c>
      <c r="D61" s="44">
        <v>10</v>
      </c>
      <c r="E61" s="44">
        <v>8</v>
      </c>
      <c r="F61" s="44">
        <v>10</v>
      </c>
      <c r="G61" s="272">
        <v>5</v>
      </c>
      <c r="H61" s="274">
        <v>9</v>
      </c>
      <c r="I61" s="274">
        <v>3</v>
      </c>
      <c r="J61" s="274">
        <v>7</v>
      </c>
      <c r="K61" s="272">
        <v>5</v>
      </c>
      <c r="L61" s="272">
        <v>3</v>
      </c>
      <c r="M61" s="272">
        <v>10</v>
      </c>
      <c r="N61" s="272">
        <v>51</v>
      </c>
    </row>
    <row r="62" spans="1:15" x14ac:dyDescent="0.3">
      <c r="A62" s="44">
        <v>59</v>
      </c>
      <c r="B62" s="271" t="s">
        <v>940</v>
      </c>
      <c r="C62" s="271" t="s">
        <v>941</v>
      </c>
      <c r="D62" s="44">
        <v>-1</v>
      </c>
      <c r="E62" s="44">
        <v>-1</v>
      </c>
      <c r="F62" s="44">
        <v>-1</v>
      </c>
      <c r="G62" s="272">
        <v>3</v>
      </c>
      <c r="H62" s="44">
        <v>9</v>
      </c>
      <c r="I62" s="44">
        <v>3</v>
      </c>
      <c r="J62" s="44">
        <v>8</v>
      </c>
      <c r="K62" s="272">
        <v>5</v>
      </c>
      <c r="L62" s="272">
        <v>0</v>
      </c>
      <c r="M62" s="272">
        <v>9</v>
      </c>
      <c r="N62" s="272">
        <v>36</v>
      </c>
      <c r="O62" s="273"/>
    </row>
    <row r="63" spans="1:15" x14ac:dyDescent="0.3">
      <c r="A63" s="44">
        <v>60</v>
      </c>
      <c r="B63" s="271" t="s">
        <v>942</v>
      </c>
      <c r="C63" s="271" t="s">
        <v>943</v>
      </c>
      <c r="D63" s="276">
        <v>10</v>
      </c>
      <c r="E63" s="276">
        <v>10</v>
      </c>
      <c r="F63" s="276">
        <v>9</v>
      </c>
      <c r="G63" s="272">
        <v>4</v>
      </c>
      <c r="H63" s="277">
        <v>6</v>
      </c>
      <c r="I63" s="277">
        <v>3</v>
      </c>
      <c r="J63" s="277">
        <v>8</v>
      </c>
      <c r="K63" s="272">
        <v>5</v>
      </c>
      <c r="L63" s="272">
        <v>5</v>
      </c>
      <c r="M63" s="272">
        <v>9</v>
      </c>
      <c r="N63" s="272">
        <v>53</v>
      </c>
    </row>
    <row r="64" spans="1:15" x14ac:dyDescent="0.3">
      <c r="A64" s="44">
        <v>61</v>
      </c>
      <c r="B64" s="278" t="s">
        <v>944</v>
      </c>
      <c r="C64" s="278" t="s">
        <v>945</v>
      </c>
      <c r="D64" s="44">
        <v>10</v>
      </c>
      <c r="E64" s="44">
        <v>8</v>
      </c>
      <c r="F64" s="44">
        <v>9</v>
      </c>
      <c r="G64" s="272">
        <v>5</v>
      </c>
      <c r="H64" s="274">
        <v>6</v>
      </c>
      <c r="I64" s="274">
        <v>4</v>
      </c>
      <c r="J64" s="274">
        <v>9</v>
      </c>
      <c r="K64" s="272">
        <v>5</v>
      </c>
      <c r="L64" s="272">
        <v>4</v>
      </c>
      <c r="M64" s="272">
        <v>10</v>
      </c>
      <c r="N64" s="272">
        <v>52</v>
      </c>
    </row>
    <row r="65" spans="1:15" x14ac:dyDescent="0.3">
      <c r="A65" s="44">
        <v>62</v>
      </c>
      <c r="B65" s="278" t="s">
        <v>946</v>
      </c>
      <c r="C65" s="278" t="s">
        <v>947</v>
      </c>
      <c r="D65" s="44">
        <v>8</v>
      </c>
      <c r="E65" s="44">
        <v>8</v>
      </c>
      <c r="F65" s="44">
        <v>10</v>
      </c>
      <c r="G65" s="272">
        <v>5</v>
      </c>
      <c r="H65" s="44">
        <v>-1</v>
      </c>
      <c r="I65" s="44">
        <v>-1</v>
      </c>
      <c r="J65" s="44">
        <v>-1</v>
      </c>
      <c r="K65" s="272">
        <v>5</v>
      </c>
      <c r="L65" s="272">
        <v>4</v>
      </c>
      <c r="M65" s="272">
        <v>0</v>
      </c>
      <c r="N65" s="272">
        <v>28</v>
      </c>
      <c r="O65" s="273"/>
    </row>
    <row r="66" spans="1:15" x14ac:dyDescent="0.3">
      <c r="A66" s="44">
        <v>63</v>
      </c>
      <c r="B66" s="278" t="s">
        <v>948</v>
      </c>
      <c r="C66" s="278" t="s">
        <v>949</v>
      </c>
      <c r="D66" s="44">
        <v>10</v>
      </c>
      <c r="E66" s="44">
        <v>0</v>
      </c>
      <c r="F66" s="44">
        <v>9</v>
      </c>
      <c r="G66" s="272">
        <v>5</v>
      </c>
      <c r="H66" s="274">
        <v>8</v>
      </c>
      <c r="I66" s="274">
        <v>3</v>
      </c>
      <c r="J66" s="274">
        <v>9</v>
      </c>
      <c r="K66" s="272">
        <v>0</v>
      </c>
      <c r="L66" s="272">
        <v>5</v>
      </c>
      <c r="M66" s="272">
        <v>8</v>
      </c>
      <c r="N66" s="272">
        <v>35</v>
      </c>
    </row>
    <row r="67" spans="1:15" x14ac:dyDescent="0.3">
      <c r="A67" s="44">
        <v>64</v>
      </c>
      <c r="B67" s="278" t="s">
        <v>950</v>
      </c>
      <c r="C67" s="278" t="s">
        <v>951</v>
      </c>
      <c r="D67" s="44">
        <v>4</v>
      </c>
      <c r="E67" s="44">
        <v>0</v>
      </c>
      <c r="F67" s="44">
        <v>8</v>
      </c>
      <c r="G67" s="272">
        <v>5</v>
      </c>
      <c r="H67" s="44">
        <v>5</v>
      </c>
      <c r="I67" s="44">
        <v>5</v>
      </c>
      <c r="J67" s="44">
        <v>6</v>
      </c>
      <c r="K67" s="272">
        <v>5</v>
      </c>
      <c r="L67" s="272">
        <v>5</v>
      </c>
      <c r="M67" s="272">
        <v>8</v>
      </c>
      <c r="N67" s="272">
        <v>35</v>
      </c>
      <c r="O67" s="273"/>
    </row>
    <row r="68" spans="1:15" x14ac:dyDescent="0.3">
      <c r="A68" s="44">
        <v>65</v>
      </c>
      <c r="B68" s="278" t="s">
        <v>952</v>
      </c>
      <c r="C68" s="278" t="s">
        <v>953</v>
      </c>
      <c r="D68" s="44">
        <v>5</v>
      </c>
      <c r="E68" s="44">
        <v>0</v>
      </c>
      <c r="F68" s="44">
        <v>8</v>
      </c>
      <c r="G68" s="272">
        <v>5</v>
      </c>
      <c r="H68" s="274">
        <v>6</v>
      </c>
      <c r="I68" s="274">
        <v>3</v>
      </c>
      <c r="J68" s="274">
        <v>8</v>
      </c>
      <c r="K68" s="272">
        <v>5</v>
      </c>
      <c r="L68" s="272">
        <v>4</v>
      </c>
      <c r="M68" s="272">
        <v>8</v>
      </c>
      <c r="N68" s="272">
        <v>51</v>
      </c>
    </row>
    <row r="69" spans="1:15" x14ac:dyDescent="0.3">
      <c r="N69"/>
    </row>
    <row r="70" spans="1:15" x14ac:dyDescent="0.3">
      <c r="N70"/>
    </row>
    <row r="71" spans="1:15" x14ac:dyDescent="0.3">
      <c r="N71"/>
    </row>
    <row r="72" spans="1:15" x14ac:dyDescent="0.3">
      <c r="N72"/>
    </row>
    <row r="73" spans="1:15" x14ac:dyDescent="0.3">
      <c r="N73"/>
    </row>
    <row r="74" spans="1:15" x14ac:dyDescent="0.3">
      <c r="N74"/>
    </row>
    <row r="75" spans="1:15" x14ac:dyDescent="0.3">
      <c r="N75"/>
    </row>
    <row r="76" spans="1:15" x14ac:dyDescent="0.3">
      <c r="N76"/>
    </row>
    <row r="77" spans="1:15" x14ac:dyDescent="0.3">
      <c r="N77"/>
    </row>
    <row r="78" spans="1:15" x14ac:dyDescent="0.3">
      <c r="N78"/>
    </row>
    <row r="79" spans="1:15" x14ac:dyDescent="0.3">
      <c r="N79"/>
    </row>
    <row r="80" spans="1:15" x14ac:dyDescent="0.3">
      <c r="N80"/>
    </row>
    <row r="81" spans="14:14" x14ac:dyDescent="0.3">
      <c r="N81"/>
    </row>
    <row r="82" spans="14:14" x14ac:dyDescent="0.3">
      <c r="N82"/>
    </row>
    <row r="83" spans="14:14" x14ac:dyDescent="0.3">
      <c r="N83"/>
    </row>
  </sheetData>
  <mergeCells count="2">
    <mergeCell ref="D1:N1"/>
    <mergeCell ref="P1:U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B8FC2-7EFD-4E93-A528-431FA5969AEC}">
  <dimension ref="A1:S74"/>
  <sheetViews>
    <sheetView workbookViewId="0">
      <selection activeCell="L3" sqref="L3:Q3"/>
    </sheetView>
  </sheetViews>
  <sheetFormatPr defaultRowHeight="14.4" x14ac:dyDescent="0.3"/>
  <cols>
    <col min="1" max="1" width="4.44140625" customWidth="1"/>
    <col min="2" max="2" width="5.44140625" style="273" bestFit="1" customWidth="1"/>
    <col min="3" max="3" width="12.6640625" style="273" customWidth="1"/>
    <col min="4" max="4" width="9.5546875" style="273" customWidth="1"/>
    <col min="5" max="5" width="9" style="273" customWidth="1"/>
    <col min="6" max="6" width="9.33203125" style="273" bestFit="1" customWidth="1"/>
    <col min="7" max="7" width="8.44140625" style="273" customWidth="1"/>
    <col min="8" max="8" width="9.109375" style="273" customWidth="1"/>
    <col min="9" max="9" width="10.5546875" style="273" customWidth="1"/>
    <col min="10" max="10" width="11.5546875" customWidth="1"/>
    <col min="12" max="12" width="11.44140625" customWidth="1"/>
    <col min="13" max="13" width="17.109375" customWidth="1"/>
    <col min="14" max="14" width="18.109375" customWidth="1"/>
    <col min="15" max="15" width="10" bestFit="1" customWidth="1"/>
    <col min="16" max="16" width="6.88671875" bestFit="1" customWidth="1"/>
    <col min="17" max="18" width="9.33203125" bestFit="1" customWidth="1"/>
    <col min="19" max="19" width="11.33203125" customWidth="1"/>
  </cols>
  <sheetData>
    <row r="1" spans="1:19" ht="21" x14ac:dyDescent="0.3">
      <c r="A1" s="418" t="s">
        <v>954</v>
      </c>
      <c r="B1" s="418"/>
      <c r="C1" s="418"/>
      <c r="D1" s="418"/>
      <c r="E1" s="418"/>
      <c r="F1" s="418"/>
      <c r="G1" s="418"/>
      <c r="H1" s="418"/>
      <c r="I1" s="418"/>
      <c r="J1" s="418"/>
      <c r="K1" s="279"/>
    </row>
    <row r="2" spans="1:19" ht="21" x14ac:dyDescent="0.3">
      <c r="A2" s="418" t="s">
        <v>955</v>
      </c>
      <c r="B2" s="418"/>
      <c r="C2" s="418"/>
      <c r="D2" s="418"/>
      <c r="E2" s="418"/>
      <c r="F2" s="418"/>
      <c r="G2" s="418"/>
      <c r="H2" s="418"/>
      <c r="I2" s="418"/>
      <c r="J2" s="418"/>
      <c r="K2" s="279"/>
    </row>
    <row r="3" spans="1:19" x14ac:dyDescent="0.3">
      <c r="A3" s="419" t="s">
        <v>956</v>
      </c>
      <c r="B3" s="419"/>
      <c r="C3" s="419"/>
      <c r="D3" s="419"/>
      <c r="E3" s="419"/>
      <c r="F3" s="419"/>
      <c r="G3" s="419"/>
      <c r="H3" s="419"/>
      <c r="I3" s="419"/>
      <c r="J3" s="419"/>
      <c r="K3" s="280"/>
      <c r="L3" s="420"/>
      <c r="M3" s="420"/>
      <c r="N3" s="420"/>
      <c r="O3" s="420"/>
      <c r="P3" s="420"/>
      <c r="Q3" s="420"/>
    </row>
    <row r="4" spans="1:19" ht="18" x14ac:dyDescent="0.35">
      <c r="A4" s="410" t="s">
        <v>957</v>
      </c>
      <c r="B4" s="410"/>
      <c r="C4" s="410"/>
      <c r="D4" s="410"/>
      <c r="E4" s="421" t="s">
        <v>76</v>
      </c>
      <c r="F4" s="422"/>
      <c r="G4" s="422"/>
      <c r="H4" s="422"/>
      <c r="I4" s="422"/>
      <c r="J4" s="422"/>
      <c r="K4" s="281"/>
    </row>
    <row r="5" spans="1:19" x14ac:dyDescent="0.3">
      <c r="A5" s="410" t="s">
        <v>958</v>
      </c>
      <c r="B5" s="410"/>
      <c r="C5" s="410"/>
      <c r="D5" s="410"/>
      <c r="E5" s="416" t="s">
        <v>959</v>
      </c>
      <c r="F5" s="416"/>
      <c r="G5" s="282"/>
      <c r="H5" s="417" t="s">
        <v>960</v>
      </c>
      <c r="I5" s="417"/>
      <c r="J5" s="283" t="s">
        <v>961</v>
      </c>
      <c r="K5" s="284"/>
    </row>
    <row r="6" spans="1:19" x14ac:dyDescent="0.3">
      <c r="A6" s="410" t="s">
        <v>962</v>
      </c>
      <c r="B6" s="410"/>
      <c r="C6" s="410"/>
      <c r="D6" s="410"/>
      <c r="E6" s="416" t="s">
        <v>963</v>
      </c>
      <c r="F6" s="416"/>
      <c r="G6" s="282"/>
      <c r="H6" s="417" t="s">
        <v>964</v>
      </c>
      <c r="I6" s="417"/>
      <c r="J6" s="285">
        <v>1</v>
      </c>
      <c r="K6" s="284"/>
    </row>
    <row r="7" spans="1:19" ht="15" thickBot="1" x14ac:dyDescent="0.35">
      <c r="A7" s="408" t="s">
        <v>965</v>
      </c>
      <c r="B7" s="408"/>
      <c r="C7" s="408"/>
      <c r="D7" s="408"/>
      <c r="E7" s="409" t="s">
        <v>966</v>
      </c>
      <c r="F7" s="409"/>
      <c r="G7" s="409"/>
      <c r="H7" s="410" t="s">
        <v>967</v>
      </c>
      <c r="I7" s="410"/>
      <c r="J7" s="282" t="s">
        <v>672</v>
      </c>
    </row>
    <row r="8" spans="1:19" ht="18" x14ac:dyDescent="0.3">
      <c r="L8" s="411" t="s">
        <v>968</v>
      </c>
      <c r="M8" s="412"/>
      <c r="N8" s="412"/>
      <c r="O8" s="412"/>
      <c r="P8" s="412"/>
      <c r="Q8" s="412"/>
      <c r="R8" s="412"/>
      <c r="S8" s="413"/>
    </row>
    <row r="9" spans="1:19" ht="55.2" x14ac:dyDescent="0.3">
      <c r="B9" s="286" t="s">
        <v>821</v>
      </c>
      <c r="C9" s="287" t="s">
        <v>969</v>
      </c>
      <c r="D9" s="287" t="s">
        <v>161</v>
      </c>
      <c r="E9" s="287" t="s">
        <v>163</v>
      </c>
      <c r="F9" s="287" t="s">
        <v>165</v>
      </c>
      <c r="G9" s="287" t="s">
        <v>167</v>
      </c>
      <c r="H9" s="287" t="s">
        <v>169</v>
      </c>
      <c r="I9" s="287" t="s">
        <v>171</v>
      </c>
      <c r="J9" s="287" t="s">
        <v>970</v>
      </c>
      <c r="L9" s="288" t="s">
        <v>971</v>
      </c>
      <c r="M9" s="289" t="s">
        <v>972</v>
      </c>
      <c r="N9" s="289" t="s">
        <v>973</v>
      </c>
      <c r="O9" s="290" t="s">
        <v>971</v>
      </c>
      <c r="P9" s="291" t="s">
        <v>974</v>
      </c>
      <c r="Q9" s="291" t="s">
        <v>975</v>
      </c>
      <c r="R9" s="291" t="s">
        <v>976</v>
      </c>
      <c r="S9" s="292" t="s">
        <v>977</v>
      </c>
    </row>
    <row r="10" spans="1:19" x14ac:dyDescent="0.3">
      <c r="B10" s="293">
        <v>1</v>
      </c>
      <c r="C10" s="293" t="str">
        <f>[1]Marks!C4</f>
        <v>14JG1A0401</v>
      </c>
      <c r="D10" s="294">
        <f>'[1]Student wise CO'!I10</f>
        <v>58.599999999999994</v>
      </c>
      <c r="E10" s="294">
        <f>'[1]Student wise CO'!I11</f>
        <v>59.8</v>
      </c>
      <c r="F10" s="294">
        <f>'[1]Student wise CO'!I12</f>
        <v>59.8</v>
      </c>
      <c r="G10" s="294">
        <f>'[1]Student wise CO'!I13</f>
        <v>64.599999999999994</v>
      </c>
      <c r="H10" s="294">
        <f>'[1]Student wise CO'!I14</f>
        <v>58.599999999999994</v>
      </c>
      <c r="I10" s="294">
        <f>'[1]Student wise CO'!I15</f>
        <v>62.2</v>
      </c>
      <c r="J10" s="295" t="str">
        <f>IF((AND(D10&gt;=40,E10&gt;=40,F10&gt;=40,G10&gt;=40,H10&gt;=40,I10&gt;=40)),"Cleared","Not Cleared")</f>
        <v>Cleared</v>
      </c>
      <c r="L10" s="296" t="s">
        <v>161</v>
      </c>
      <c r="M10" s="297">
        <f>(COUNTIF(D10:D74,"&gt;=40"))/COUNT(D10:D74)*100</f>
        <v>87.692307692307693</v>
      </c>
      <c r="N10" s="297">
        <f>0.8*M10+0.2*[1]Marks!P3</f>
        <v>86.353846153846163</v>
      </c>
      <c r="O10" s="298" t="s">
        <v>161</v>
      </c>
      <c r="P10" s="299">
        <f>COUNTIF(D10:D74,"&gt;=70")/COUNT(D10:D74)*100</f>
        <v>13.846153846153847</v>
      </c>
      <c r="Q10" s="299">
        <f>COUNTIFS(D10:D74,"&gt;=60",D10:D74,"&lt;70")/COUNT(D10:D74)*100</f>
        <v>32.307692307692307</v>
      </c>
      <c r="R10" s="299">
        <f>COUNTIFS(D10:D74,"&gt;=40",D10:D74,"&lt;60")/COUNT(D10:D74)*100</f>
        <v>41.53846153846154</v>
      </c>
      <c r="S10" s="300">
        <f>(COUNTIF(D10:D74,"&lt;40"))/COUNT(D10:D74)*100</f>
        <v>12.307692307692308</v>
      </c>
    </row>
    <row r="11" spans="1:19" x14ac:dyDescent="0.3">
      <c r="B11" s="293">
        <v>2</v>
      </c>
      <c r="C11" s="293" t="str">
        <f>[1]Marks!C5</f>
        <v>14JG1A0402</v>
      </c>
      <c r="D11" s="294">
        <f>'[1]Student wise CO'!I18</f>
        <v>8.4</v>
      </c>
      <c r="E11" s="294">
        <f>'[1]Student wise CO'!I19</f>
        <v>8.4</v>
      </c>
      <c r="F11" s="294">
        <f>'[1]Student wise CO'!I20</f>
        <v>20.399999999999999</v>
      </c>
      <c r="G11" s="294">
        <f>'[1]Student wise CO'!I21</f>
        <v>13.2</v>
      </c>
      <c r="H11" s="294">
        <f>'[1]Student wise CO'!I22</f>
        <v>13.2</v>
      </c>
      <c r="I11" s="294">
        <f>'[1]Student wise CO'!I23</f>
        <v>13.2</v>
      </c>
      <c r="J11" s="295" t="str">
        <f t="shared" ref="J11:J74" si="0">IF((AND(D11&gt;=40,E11&gt;=40,F11&gt;=40,G11&gt;=40,H11&gt;=40,I11&gt;=40)),"Cleared","Not Cleared")</f>
        <v>Not Cleared</v>
      </c>
      <c r="L11" s="296" t="s">
        <v>163</v>
      </c>
      <c r="M11" s="297">
        <f>(COUNTIF(E10:E74,"&gt;=40"))/COUNT(E10:E74)*100</f>
        <v>86.15384615384616</v>
      </c>
      <c r="N11" s="297">
        <f>0.8*M11+0.2*[1]Marks!Q3</f>
        <v>84.32307692307694</v>
      </c>
      <c r="O11" s="298" t="s">
        <v>163</v>
      </c>
      <c r="P11" s="299">
        <f>COUNTIF(E10:E74,"&gt;=70")/COUNT(E10:E74)*100</f>
        <v>13.846153846153847</v>
      </c>
      <c r="Q11" s="299">
        <f>COUNTIFS(E10:E74,"&gt;=60",E10:E74,"&lt;70")/COUNT(E10:E74)*100</f>
        <v>24.615384615384617</v>
      </c>
      <c r="R11" s="299">
        <f>COUNTIFS(E10:E74,"&gt;=40",E10:E74,"&lt;60")/COUNT(E10:E74)*100</f>
        <v>47.692307692307693</v>
      </c>
      <c r="S11" s="300">
        <f>(COUNTIF(E10:E74,"&lt;40"))/COUNT(E10:E74)*100</f>
        <v>13.846153846153847</v>
      </c>
    </row>
    <row r="12" spans="1:19" x14ac:dyDescent="0.3">
      <c r="B12" s="293">
        <v>3</v>
      </c>
      <c r="C12" s="293" t="str">
        <f>[1]Marks!C6</f>
        <v>14JG1A0403</v>
      </c>
      <c r="D12" s="294">
        <f>'[1]Student wise CO'!I26</f>
        <v>37.79999999999999</v>
      </c>
      <c r="E12" s="294">
        <f>'[1]Student wise CO'!I27</f>
        <v>37.79999999999999</v>
      </c>
      <c r="F12" s="294">
        <f>'[1]Student wise CO'!I28</f>
        <v>37.79999999999999</v>
      </c>
      <c r="G12" s="294">
        <f>'[1]Student wise CO'!I29</f>
        <v>59.399999999999991</v>
      </c>
      <c r="H12" s="294">
        <f>'[1]Student wise CO'!I30</f>
        <v>54.599999999999994</v>
      </c>
      <c r="I12" s="294">
        <f>'[1]Student wise CO'!I31</f>
        <v>60.599999999999994</v>
      </c>
      <c r="J12" s="295" t="str">
        <f t="shared" si="0"/>
        <v>Not Cleared</v>
      </c>
      <c r="L12" s="296" t="s">
        <v>165</v>
      </c>
      <c r="M12" s="297">
        <f>(COUNTIF(F10:F74,"&gt;=40"))/COUNT(F10:F74)*100</f>
        <v>87.692307692307693</v>
      </c>
      <c r="N12" s="297">
        <f>0.8*M12+0.2*[1]Marks!R3</f>
        <v>86.753846153846155</v>
      </c>
      <c r="O12" s="298" t="s">
        <v>165</v>
      </c>
      <c r="P12" s="299">
        <f>COUNTIF(F10:F74,"&gt;=70")/COUNT(F10:F74)*100</f>
        <v>16.923076923076923</v>
      </c>
      <c r="Q12" s="299">
        <f>COUNTIFS(F10:F74,"&gt;=60",F10:F74,"&lt;70")/COUNT(F10:F74)*100</f>
        <v>29.230769230769234</v>
      </c>
      <c r="R12" s="299">
        <f>COUNTIFS(F10:F74,"&gt;=40",F10:F74,"&lt;60")/COUNT(F10:F74)*100</f>
        <v>41.53846153846154</v>
      </c>
      <c r="S12" s="300">
        <f>(COUNTIF(F10:F74,"&lt;40"))/COUNT(F10:F74)*100</f>
        <v>12.307692307692308</v>
      </c>
    </row>
    <row r="13" spans="1:19" x14ac:dyDescent="0.3">
      <c r="B13" s="293">
        <v>4</v>
      </c>
      <c r="C13" s="293" t="str">
        <f>[1]Marks!C7</f>
        <v>14JG1A0404</v>
      </c>
      <c r="D13" s="294">
        <f>'[1]Student wise CO'!I34</f>
        <v>68.2</v>
      </c>
      <c r="E13" s="294">
        <f>'[1]Student wise CO'!I35</f>
        <v>67</v>
      </c>
      <c r="F13" s="294">
        <f>'[1]Student wise CO'!I36</f>
        <v>68.2</v>
      </c>
      <c r="G13" s="294">
        <f>'[1]Student wise CO'!I37</f>
        <v>74.2</v>
      </c>
      <c r="H13" s="294">
        <f>'[1]Student wise CO'!I38</f>
        <v>67</v>
      </c>
      <c r="I13" s="294">
        <f>'[1]Student wise CO'!I39</f>
        <v>74.2</v>
      </c>
      <c r="J13" s="295" t="str">
        <f t="shared" si="0"/>
        <v>Cleared</v>
      </c>
      <c r="L13" s="296" t="s">
        <v>167</v>
      </c>
      <c r="M13" s="297">
        <f>(COUNTIF(G10:G74,"&gt;=40"))/COUNT(G10:G74)*100</f>
        <v>86.15384615384616</v>
      </c>
      <c r="N13" s="297">
        <f>0.8*M13+0.2*[1]Marks!S3</f>
        <v>84.923076923076934</v>
      </c>
      <c r="O13" s="298" t="s">
        <v>167</v>
      </c>
      <c r="P13" s="299">
        <f>COUNTIF(G10:G74,"&gt;=70")/COUNT(G10:G74)*100</f>
        <v>24.615384615384617</v>
      </c>
      <c r="Q13" s="299">
        <f>COUNTIFS(G10:G74,"&gt;=60",G10:G74,"&lt;70")/COUNT(G10:G74)*100</f>
        <v>26.153846153846157</v>
      </c>
      <c r="R13" s="299">
        <f>COUNTIFS(G10:G74,"&gt;=40",G10:G74,"&lt;60")/COUNT(G10:G74)*100</f>
        <v>35.384615384615387</v>
      </c>
      <c r="S13" s="300">
        <f>(COUNTIF(G10:G74,"&lt;40"))/COUNT(G10:G74)*100</f>
        <v>13.846153846153847</v>
      </c>
    </row>
    <row r="14" spans="1:19" x14ac:dyDescent="0.3">
      <c r="B14" s="293">
        <v>5</v>
      </c>
      <c r="C14" s="293" t="str">
        <f>[1]Marks!C8</f>
        <v>14JG1A0405</v>
      </c>
      <c r="D14" s="294">
        <f>'[1]Student wise CO'!I42</f>
        <v>63.8</v>
      </c>
      <c r="E14" s="294">
        <f>'[1]Student wise CO'!I43</f>
        <v>59</v>
      </c>
      <c r="F14" s="294">
        <f>'[1]Student wise CO'!I44</f>
        <v>65</v>
      </c>
      <c r="G14" s="294">
        <f>'[1]Student wise CO'!I45</f>
        <v>66.2</v>
      </c>
      <c r="H14" s="294">
        <f>'[1]Student wise CO'!I46</f>
        <v>62.599999999999994</v>
      </c>
      <c r="I14" s="294">
        <f>'[1]Student wise CO'!I47</f>
        <v>67.400000000000006</v>
      </c>
      <c r="J14" s="295" t="str">
        <f t="shared" si="0"/>
        <v>Cleared</v>
      </c>
      <c r="L14" s="296" t="s">
        <v>169</v>
      </c>
      <c r="M14" s="297">
        <f>(COUNTIF(H10:H74,"&gt;=40"))/COUNT(H10:H74)*100</f>
        <v>81.538461538461533</v>
      </c>
      <c r="N14" s="297">
        <f>0.8*M14+0.2*[1]Marks!T3</f>
        <v>82.430769230769229</v>
      </c>
      <c r="O14" s="298" t="s">
        <v>169</v>
      </c>
      <c r="P14" s="299">
        <f>COUNTIF(H10:H74,"&gt;=70")/COUNT(H10:H74)*100</f>
        <v>12.307692307692308</v>
      </c>
      <c r="Q14" s="299">
        <f>COUNTIFS(H10:H74,"&gt;=60",H10:H74,"&lt;70")/COUNT(H10:H74)*100</f>
        <v>20</v>
      </c>
      <c r="R14" s="299">
        <f>COUNTIFS(H10:H74,"&gt;=40",H10:H74,"&lt;60")/COUNT(H10:H74)*100</f>
        <v>49.230769230769234</v>
      </c>
      <c r="S14" s="300">
        <f>(COUNTIF(H10:H74,"&lt;40"))/COUNT(H10:H74)*100</f>
        <v>18.461538461538463</v>
      </c>
    </row>
    <row r="15" spans="1:19" ht="15" thickBot="1" x14ac:dyDescent="0.35">
      <c r="B15" s="293">
        <v>6</v>
      </c>
      <c r="C15" s="293" t="str">
        <f>[1]Marks!C9</f>
        <v>14JG1A0406</v>
      </c>
      <c r="D15" s="294">
        <f>'[1]Student wise CO'!I50</f>
        <v>61.199999999999989</v>
      </c>
      <c r="E15" s="294">
        <f>'[1]Student wise CO'!I51</f>
        <v>53.999999999999993</v>
      </c>
      <c r="F15" s="294">
        <f>'[1]Student wise CO'!I52</f>
        <v>66</v>
      </c>
      <c r="G15" s="294">
        <f>'[1]Student wise CO'!I53</f>
        <v>73.199999999999989</v>
      </c>
      <c r="H15" s="294">
        <f>'[1]Student wise CO'!I54</f>
        <v>64.8</v>
      </c>
      <c r="I15" s="294">
        <f>'[1]Student wise CO'!I55</f>
        <v>74.399999999999991</v>
      </c>
      <c r="J15" s="295" t="str">
        <f t="shared" si="0"/>
        <v>Cleared</v>
      </c>
      <c r="L15" s="301" t="s">
        <v>171</v>
      </c>
      <c r="M15" s="302">
        <f>(COUNTIF(I10:I74,"&gt;=40"))/COUNT(I10:I74)*100</f>
        <v>84.615384615384613</v>
      </c>
      <c r="N15" s="297">
        <f>0.8*M15+0.2*[1]Marks!U3</f>
        <v>83.492307692307691</v>
      </c>
      <c r="O15" s="303" t="s">
        <v>171</v>
      </c>
      <c r="P15" s="304">
        <f>COUNTIF(I10:I74,"&gt;=70")/COUNT(I10:I74)*100</f>
        <v>23.076923076923077</v>
      </c>
      <c r="Q15" s="304">
        <f>COUNTIFS(I10:I74,"&gt;=60",I10:I74,"&lt;70")/COUNT(I10:I74)*100</f>
        <v>32.307692307692307</v>
      </c>
      <c r="R15" s="304">
        <f>COUNTIFS(I10:I74,"&gt;=40",I10:I74,"&lt;60")/COUNT(I10:I74)*100</f>
        <v>29.230769230769234</v>
      </c>
      <c r="S15" s="305">
        <f>(COUNTIF(I10:I74,"&lt;40"))/COUNT(I10:I74)*100</f>
        <v>15.384615384615385</v>
      </c>
    </row>
    <row r="16" spans="1:19" x14ac:dyDescent="0.3">
      <c r="B16" s="293">
        <v>7</v>
      </c>
      <c r="C16" s="293" t="str">
        <f>[1]Marks!C10</f>
        <v>14JG1A0407</v>
      </c>
      <c r="D16" s="294">
        <f>'[1]Student wise CO'!I58</f>
        <v>41.399999999999991</v>
      </c>
      <c r="E16" s="294">
        <f>'[1]Student wise CO'!I59</f>
        <v>41.399999999999991</v>
      </c>
      <c r="F16" s="294">
        <f>'[1]Student wise CO'!I60</f>
        <v>41.399999999999991</v>
      </c>
      <c r="G16" s="294">
        <f>'[1]Student wise CO'!I61</f>
        <v>59.399999999999991</v>
      </c>
      <c r="H16" s="294">
        <f>'[1]Student wise CO'!I62</f>
        <v>53.399999999999991</v>
      </c>
      <c r="I16" s="294">
        <f>'[1]Student wise CO'!I63</f>
        <v>55.8</v>
      </c>
      <c r="J16" s="295" t="str">
        <f t="shared" si="0"/>
        <v>Cleared</v>
      </c>
    </row>
    <row r="17" spans="2:19" ht="15.6" x14ac:dyDescent="0.3">
      <c r="B17" s="293">
        <v>8</v>
      </c>
      <c r="C17" s="293" t="str">
        <f>[1]Marks!C11</f>
        <v>14JG1A0408</v>
      </c>
      <c r="D17" s="294">
        <f>'[1]Student wise CO'!I66</f>
        <v>72.599999999999994</v>
      </c>
      <c r="E17" s="294">
        <f>'[1]Student wise CO'!I67</f>
        <v>72.599999999999994</v>
      </c>
      <c r="F17" s="294">
        <f>'[1]Student wise CO'!I68</f>
        <v>72.599999999999994</v>
      </c>
      <c r="G17" s="294">
        <f>'[1]Student wise CO'!I69</f>
        <v>77.399999999999991</v>
      </c>
      <c r="H17" s="294">
        <f>'[1]Student wise CO'!I70</f>
        <v>67.8</v>
      </c>
      <c r="I17" s="294">
        <f>'[1]Student wise CO'!I71</f>
        <v>77.399999999999991</v>
      </c>
      <c r="J17" s="295" t="str">
        <f t="shared" si="0"/>
        <v>Cleared</v>
      </c>
      <c r="L17" s="414" t="s">
        <v>978</v>
      </c>
      <c r="M17" s="415"/>
      <c r="N17" s="415"/>
      <c r="O17" s="415"/>
      <c r="P17" s="415"/>
    </row>
    <row r="18" spans="2:19" x14ac:dyDescent="0.3">
      <c r="B18" s="293">
        <v>9</v>
      </c>
      <c r="C18" s="293" t="str">
        <f>[1]Marks!C12</f>
        <v>14JG1A0409</v>
      </c>
      <c r="D18" s="294">
        <f>'[1]Student wise CO'!I74</f>
        <v>32.999999999999993</v>
      </c>
      <c r="E18" s="294">
        <f>'[1]Student wise CO'!I75</f>
        <v>32.999999999999993</v>
      </c>
      <c r="F18" s="294">
        <f>'[1]Student wise CO'!I76</f>
        <v>32.999999999999993</v>
      </c>
      <c r="G18" s="294">
        <f>'[1]Student wise CO'!I77</f>
        <v>58.199999999999989</v>
      </c>
      <c r="H18" s="294">
        <f>'[1]Student wise CO'!I78</f>
        <v>47.399999999999991</v>
      </c>
      <c r="I18" s="294">
        <f>'[1]Student wise CO'!I79</f>
        <v>55.8</v>
      </c>
      <c r="J18" s="295" t="str">
        <f t="shared" si="0"/>
        <v>Not Cleared</v>
      </c>
    </row>
    <row r="19" spans="2:19" x14ac:dyDescent="0.3">
      <c r="B19" s="293">
        <v>10</v>
      </c>
      <c r="C19" s="293" t="str">
        <f>[1]Marks!C13</f>
        <v>14JG1A0410</v>
      </c>
      <c r="D19" s="294">
        <f>'[1]Student wise CO'!I82</f>
        <v>63</v>
      </c>
      <c r="E19" s="294">
        <f>'[1]Student wise CO'!I83</f>
        <v>59.4</v>
      </c>
      <c r="F19" s="294">
        <f>'[1]Student wise CO'!I84</f>
        <v>63</v>
      </c>
      <c r="G19" s="294">
        <f>'[1]Student wise CO'!I85</f>
        <v>39</v>
      </c>
      <c r="H19" s="294">
        <f>'[1]Student wise CO'!I86</f>
        <v>39</v>
      </c>
      <c r="I19" s="294">
        <f>'[1]Student wise CO'!I87</f>
        <v>39</v>
      </c>
      <c r="J19" s="295" t="str">
        <f t="shared" si="0"/>
        <v>Not Cleared</v>
      </c>
    </row>
    <row r="20" spans="2:19" x14ac:dyDescent="0.3">
      <c r="B20" s="293">
        <v>11</v>
      </c>
      <c r="C20" s="293" t="str">
        <f>[1]Marks!C14</f>
        <v>14JG1A0411</v>
      </c>
      <c r="D20" s="294">
        <f>'[1]Student wise CO'!I90</f>
        <v>57.8</v>
      </c>
      <c r="E20" s="294">
        <f>'[1]Student wise CO'!I91</f>
        <v>47</v>
      </c>
      <c r="F20" s="294">
        <f>'[1]Student wise CO'!I92</f>
        <v>57.8</v>
      </c>
      <c r="G20" s="294">
        <f>'[1]Student wise CO'!I93</f>
        <v>60.2</v>
      </c>
      <c r="H20" s="294">
        <f>'[1]Student wise CO'!I94</f>
        <v>56.599999999999994</v>
      </c>
      <c r="I20" s="294">
        <f>'[1]Student wise CO'!I95</f>
        <v>60.2</v>
      </c>
      <c r="J20" s="295" t="str">
        <f t="shared" si="0"/>
        <v>Cleared</v>
      </c>
    </row>
    <row r="21" spans="2:19" x14ac:dyDescent="0.3">
      <c r="B21" s="293">
        <v>12</v>
      </c>
      <c r="C21" s="293" t="str">
        <f>[1]Marks!C15</f>
        <v>14JG1A0412</v>
      </c>
      <c r="D21" s="294">
        <f>'[1]Student wise CO'!I98</f>
        <v>72.599999999999994</v>
      </c>
      <c r="E21" s="294">
        <f>'[1]Student wise CO'!I99</f>
        <v>71.399999999999991</v>
      </c>
      <c r="F21" s="294">
        <f>'[1]Student wise CO'!I100</f>
        <v>72.599999999999994</v>
      </c>
      <c r="G21" s="294">
        <f>'[1]Student wise CO'!I101</f>
        <v>50.999999999999993</v>
      </c>
      <c r="H21" s="294">
        <f>'[1]Student wise CO'!I102</f>
        <v>50.999999999999993</v>
      </c>
      <c r="I21" s="294">
        <f>'[1]Student wise CO'!I103</f>
        <v>50.999999999999993</v>
      </c>
      <c r="J21" s="295" t="str">
        <f t="shared" si="0"/>
        <v>Cleared</v>
      </c>
    </row>
    <row r="22" spans="2:19" x14ac:dyDescent="0.3">
      <c r="B22" s="293">
        <v>13</v>
      </c>
      <c r="C22" s="293" t="str">
        <f>[1]Marks!C16</f>
        <v>14JG1A0413</v>
      </c>
      <c r="D22" s="294">
        <f>'[1]Student wise CO'!I106</f>
        <v>55</v>
      </c>
      <c r="E22" s="294">
        <f>'[1]Student wise CO'!I107</f>
        <v>53.8</v>
      </c>
      <c r="F22" s="294">
        <f>'[1]Student wise CO'!I108</f>
        <v>55</v>
      </c>
      <c r="G22" s="294">
        <f>'[1]Student wise CO'!I109</f>
        <v>37</v>
      </c>
      <c r="H22" s="294">
        <f>'[1]Student wise CO'!I110</f>
        <v>37</v>
      </c>
      <c r="I22" s="294">
        <f>'[1]Student wise CO'!I111</f>
        <v>37</v>
      </c>
      <c r="J22" s="295" t="str">
        <f t="shared" si="0"/>
        <v>Not Cleared</v>
      </c>
      <c r="L22" s="273"/>
      <c r="M22" s="273"/>
      <c r="N22" s="273"/>
      <c r="O22" s="273"/>
      <c r="P22" s="273"/>
      <c r="Q22" s="273"/>
      <c r="R22" s="273"/>
      <c r="S22" s="273"/>
    </row>
    <row r="23" spans="2:19" x14ac:dyDescent="0.3">
      <c r="B23" s="293">
        <v>14</v>
      </c>
      <c r="C23" s="293" t="str">
        <f>[1]Marks!C17</f>
        <v>14JG1A0414</v>
      </c>
      <c r="D23" s="294">
        <f>'[1]Student wise CO'!I114</f>
        <v>55.8</v>
      </c>
      <c r="E23" s="294">
        <f>'[1]Student wise CO'!I115</f>
        <v>54.6</v>
      </c>
      <c r="F23" s="294">
        <f>'[1]Student wise CO'!I116</f>
        <v>60.6</v>
      </c>
      <c r="G23" s="294">
        <f>'[1]Student wise CO'!I117</f>
        <v>66.599999999999994</v>
      </c>
      <c r="H23" s="294">
        <f>'[1]Student wise CO'!I118</f>
        <v>61.8</v>
      </c>
      <c r="I23" s="294">
        <f>'[1]Student wise CO'!I119</f>
        <v>64.2</v>
      </c>
      <c r="J23" s="295" t="str">
        <f t="shared" si="0"/>
        <v>Cleared</v>
      </c>
      <c r="L23" s="273"/>
      <c r="M23" s="273"/>
      <c r="N23" s="273"/>
      <c r="O23" s="273"/>
      <c r="P23" s="273"/>
      <c r="Q23" s="273"/>
      <c r="R23" s="273"/>
      <c r="S23" s="273"/>
    </row>
    <row r="24" spans="2:19" x14ac:dyDescent="0.3">
      <c r="B24" s="293">
        <v>15</v>
      </c>
      <c r="C24" s="293" t="str">
        <f>[1]Marks!C18</f>
        <v>14JG1A0415</v>
      </c>
      <c r="D24" s="294">
        <f>'[1]Student wise CO'!I122</f>
        <v>52.2</v>
      </c>
      <c r="E24" s="294">
        <f>'[1]Student wise CO'!I123</f>
        <v>51</v>
      </c>
      <c r="F24" s="294">
        <f>'[1]Student wise CO'!I124</f>
        <v>49.800000000000004</v>
      </c>
      <c r="G24" s="294">
        <f>'[1]Student wise CO'!I125</f>
        <v>33</v>
      </c>
      <c r="H24" s="294">
        <f>'[1]Student wise CO'!I126</f>
        <v>33</v>
      </c>
      <c r="I24" s="294">
        <f>'[1]Student wise CO'!I127</f>
        <v>33</v>
      </c>
      <c r="J24" s="295" t="str">
        <f t="shared" si="0"/>
        <v>Not Cleared</v>
      </c>
      <c r="L24" s="273"/>
      <c r="M24" s="273"/>
      <c r="N24" s="273"/>
      <c r="O24" s="273"/>
      <c r="P24" s="273"/>
      <c r="Q24" s="273"/>
      <c r="R24" s="273"/>
      <c r="S24" s="273"/>
    </row>
    <row r="25" spans="2:19" x14ac:dyDescent="0.3">
      <c r="B25" s="293">
        <v>16</v>
      </c>
      <c r="C25" s="293" t="str">
        <f>[1]Marks!C19</f>
        <v>14JG1A0416</v>
      </c>
      <c r="D25" s="294">
        <f>'[1]Student wise CO'!I130</f>
        <v>50.199999999999996</v>
      </c>
      <c r="E25" s="294">
        <f>'[1]Student wise CO'!I131</f>
        <v>49</v>
      </c>
      <c r="F25" s="294">
        <f>'[1]Student wise CO'!I132</f>
        <v>46.599999999999994</v>
      </c>
      <c r="G25" s="294">
        <f>'[1]Student wise CO'!I133</f>
        <v>57.399999999999991</v>
      </c>
      <c r="H25" s="294">
        <f>'[1]Student wise CO'!I134</f>
        <v>51.399999999999991</v>
      </c>
      <c r="I25" s="294">
        <f>'[1]Student wise CO'!I135</f>
        <v>59.8</v>
      </c>
      <c r="J25" s="295" t="str">
        <f t="shared" si="0"/>
        <v>Cleared</v>
      </c>
      <c r="L25" s="273"/>
      <c r="M25" s="273"/>
      <c r="N25" s="273"/>
      <c r="O25" s="273"/>
      <c r="P25" s="273"/>
      <c r="Q25" s="273"/>
      <c r="R25" s="273"/>
      <c r="S25" s="273"/>
    </row>
    <row r="26" spans="2:19" x14ac:dyDescent="0.3">
      <c r="B26" s="293">
        <v>17</v>
      </c>
      <c r="C26" s="293" t="str">
        <f>[1]Marks!C20</f>
        <v>14JG1A0417</v>
      </c>
      <c r="D26" s="294">
        <f>'[1]Student wise CO'!I138</f>
        <v>62.2</v>
      </c>
      <c r="E26" s="294">
        <f>'[1]Student wise CO'!I139</f>
        <v>61</v>
      </c>
      <c r="F26" s="294">
        <f>'[1]Student wise CO'!I140</f>
        <v>61</v>
      </c>
      <c r="G26" s="294">
        <f>'[1]Student wise CO'!I141</f>
        <v>43</v>
      </c>
      <c r="H26" s="294">
        <f>'[1]Student wise CO'!I142</f>
        <v>43</v>
      </c>
      <c r="I26" s="294">
        <f>'[1]Student wise CO'!I143</f>
        <v>43</v>
      </c>
      <c r="J26" s="295" t="str">
        <f t="shared" si="0"/>
        <v>Cleared</v>
      </c>
      <c r="L26" s="273"/>
      <c r="M26" s="273"/>
      <c r="N26" s="273"/>
      <c r="O26" s="273"/>
      <c r="P26" s="273"/>
      <c r="Q26" s="273"/>
      <c r="R26" s="273"/>
      <c r="S26" s="273"/>
    </row>
    <row r="27" spans="2:19" x14ac:dyDescent="0.3">
      <c r="B27" s="293">
        <v>18</v>
      </c>
      <c r="C27" s="293" t="str">
        <f>[1]Marks!C21</f>
        <v>14JG1A0418</v>
      </c>
      <c r="D27" s="294">
        <f>'[1]Student wise CO'!I146</f>
        <v>59.4</v>
      </c>
      <c r="E27" s="294">
        <f>'[1]Student wise CO'!I147</f>
        <v>60.599999999999994</v>
      </c>
      <c r="F27" s="294">
        <f>'[1]Student wise CO'!I148</f>
        <v>57</v>
      </c>
      <c r="G27" s="294">
        <f>'[1]Student wise CO'!I149</f>
        <v>57</v>
      </c>
      <c r="H27" s="294">
        <f>'[1]Student wise CO'!I150</f>
        <v>54.6</v>
      </c>
      <c r="I27" s="294">
        <f>'[1]Student wise CO'!I151</f>
        <v>63</v>
      </c>
      <c r="J27" s="295" t="str">
        <f t="shared" si="0"/>
        <v>Cleared</v>
      </c>
      <c r="L27" s="273"/>
      <c r="M27" s="273"/>
      <c r="N27" s="273"/>
      <c r="O27" s="273"/>
      <c r="P27" s="273"/>
      <c r="Q27" s="273"/>
      <c r="R27" s="273"/>
      <c r="S27" s="273"/>
    </row>
    <row r="28" spans="2:19" x14ac:dyDescent="0.3">
      <c r="B28" s="293">
        <v>19</v>
      </c>
      <c r="C28" s="293" t="str">
        <f>[1]Marks!C22</f>
        <v>14JG1A0419</v>
      </c>
      <c r="D28" s="294">
        <f>'[1]Student wise CO'!I154</f>
        <v>56.8</v>
      </c>
      <c r="E28" s="294">
        <f>'[1]Student wise CO'!I155</f>
        <v>55.599999999999994</v>
      </c>
      <c r="F28" s="294">
        <f>'[1]Student wise CO'!I156</f>
        <v>56.8</v>
      </c>
      <c r="G28" s="294">
        <f>'[1]Student wise CO'!I157</f>
        <v>60.399999999999991</v>
      </c>
      <c r="H28" s="294">
        <f>'[1]Student wise CO'!I158</f>
        <v>55.599999999999994</v>
      </c>
      <c r="I28" s="294">
        <f>'[1]Student wise CO'!I159</f>
        <v>62.79999999999999</v>
      </c>
      <c r="J28" s="295" t="str">
        <f t="shared" si="0"/>
        <v>Cleared</v>
      </c>
      <c r="L28" s="273"/>
      <c r="M28" s="273"/>
      <c r="N28" s="273"/>
      <c r="O28" s="273"/>
      <c r="P28" s="273"/>
      <c r="Q28" s="273"/>
      <c r="R28" s="273"/>
      <c r="S28" s="273"/>
    </row>
    <row r="29" spans="2:19" x14ac:dyDescent="0.3">
      <c r="B29" s="293">
        <v>20</v>
      </c>
      <c r="C29" s="293" t="str">
        <f>[1]Marks!C23</f>
        <v>14JG1A0420</v>
      </c>
      <c r="D29" s="294">
        <f>'[1]Student wise CO'!I162</f>
        <v>11.999999999999998</v>
      </c>
      <c r="E29" s="294">
        <f>'[1]Student wise CO'!I163</f>
        <v>11.999999999999998</v>
      </c>
      <c r="F29" s="294">
        <f>'[1]Student wise CO'!I164</f>
        <v>11.999999999999998</v>
      </c>
      <c r="G29" s="294">
        <f>'[1]Student wise CO'!I165</f>
        <v>40.799999999999997</v>
      </c>
      <c r="H29" s="294">
        <f>'[1]Student wise CO'!I166</f>
        <v>34.799999999999997</v>
      </c>
      <c r="I29" s="294">
        <f>'[1]Student wise CO'!I167</f>
        <v>34.799999999999997</v>
      </c>
      <c r="J29" s="295" t="str">
        <f t="shared" si="0"/>
        <v>Not Cleared</v>
      </c>
      <c r="L29" s="273"/>
      <c r="M29" s="273"/>
      <c r="N29" s="273"/>
      <c r="O29" s="273"/>
      <c r="P29" s="273"/>
      <c r="Q29" s="273"/>
      <c r="R29" s="273"/>
      <c r="S29" s="273"/>
    </row>
    <row r="30" spans="2:19" x14ac:dyDescent="0.3">
      <c r="B30" s="293">
        <v>21</v>
      </c>
      <c r="C30" s="293" t="str">
        <f>[1]Marks!C24</f>
        <v>14JG1A0421</v>
      </c>
      <c r="D30" s="294">
        <f>'[1]Student wise CO'!I170</f>
        <v>48</v>
      </c>
      <c r="E30" s="294">
        <f>'[1]Student wise CO'!I171</f>
        <v>44.399999999999991</v>
      </c>
      <c r="F30" s="294">
        <f>'[1]Student wise CO'!I172</f>
        <v>49.199999999999996</v>
      </c>
      <c r="G30" s="294">
        <f>'[1]Student wise CO'!I173</f>
        <v>29.999999999999996</v>
      </c>
      <c r="H30" s="294">
        <f>'[1]Student wise CO'!I174</f>
        <v>29.999999999999996</v>
      </c>
      <c r="I30" s="294">
        <f>'[1]Student wise CO'!I175</f>
        <v>29.999999999999996</v>
      </c>
      <c r="J30" s="295" t="str">
        <f t="shared" si="0"/>
        <v>Not Cleared</v>
      </c>
      <c r="L30" s="273"/>
      <c r="M30" s="273"/>
      <c r="N30" s="273"/>
      <c r="O30" s="273"/>
      <c r="P30" s="273"/>
      <c r="Q30" s="273"/>
      <c r="R30" s="273"/>
      <c r="S30" s="273"/>
    </row>
    <row r="31" spans="2:19" x14ac:dyDescent="0.3">
      <c r="B31" s="293">
        <v>22</v>
      </c>
      <c r="C31" s="293" t="str">
        <f>[1]Marks!C25</f>
        <v>14JG1A0422</v>
      </c>
      <c r="D31" s="294">
        <f>'[1]Student wise CO'!I178</f>
        <v>79</v>
      </c>
      <c r="E31" s="294">
        <f>'[1]Student wise CO'!I179</f>
        <v>77.8</v>
      </c>
      <c r="F31" s="294">
        <f>'[1]Student wise CO'!I180</f>
        <v>79</v>
      </c>
      <c r="G31" s="294">
        <f>'[1]Student wise CO'!I181</f>
        <v>60.999999999999993</v>
      </c>
      <c r="H31" s="294">
        <f>'[1]Student wise CO'!I182</f>
        <v>60.999999999999993</v>
      </c>
      <c r="I31" s="294">
        <f>'[1]Student wise CO'!I183</f>
        <v>60.999999999999993</v>
      </c>
      <c r="J31" s="295" t="str">
        <f t="shared" si="0"/>
        <v>Cleared</v>
      </c>
      <c r="L31" s="273"/>
      <c r="M31" s="273"/>
      <c r="N31" s="273"/>
      <c r="O31" s="273"/>
      <c r="P31" s="273"/>
      <c r="Q31" s="273"/>
      <c r="R31" s="273"/>
      <c r="S31" s="273"/>
    </row>
    <row r="32" spans="2:19" x14ac:dyDescent="0.3">
      <c r="B32" s="293">
        <v>23</v>
      </c>
      <c r="C32" s="293" t="str">
        <f>[1]Marks!C26</f>
        <v>14JG1A0423</v>
      </c>
      <c r="D32" s="294">
        <f>'[1]Student wise CO'!I186</f>
        <v>54.2</v>
      </c>
      <c r="E32" s="294">
        <f>'[1]Student wise CO'!I187</f>
        <v>53</v>
      </c>
      <c r="F32" s="294">
        <f>'[1]Student wise CO'!I188</f>
        <v>53</v>
      </c>
      <c r="G32" s="294">
        <f>'[1]Student wise CO'!I189</f>
        <v>45.8</v>
      </c>
      <c r="H32" s="294">
        <f>'[1]Student wise CO'!I190</f>
        <v>35</v>
      </c>
      <c r="I32" s="294">
        <f>'[1]Student wise CO'!I191</f>
        <v>45.8</v>
      </c>
      <c r="J32" s="295" t="str">
        <f t="shared" si="0"/>
        <v>Not Cleared</v>
      </c>
      <c r="L32" s="273"/>
      <c r="M32" s="273"/>
      <c r="N32" s="273"/>
      <c r="O32" s="273"/>
      <c r="P32" s="273"/>
      <c r="Q32" s="273"/>
      <c r="R32" s="273"/>
      <c r="S32" s="273"/>
    </row>
    <row r="33" spans="2:19" x14ac:dyDescent="0.3">
      <c r="B33" s="293">
        <v>24</v>
      </c>
      <c r="C33" s="293" t="str">
        <f>[1]Marks!C27</f>
        <v>14JG1A0424</v>
      </c>
      <c r="D33" s="294">
        <f>'[1]Student wise CO'!I194</f>
        <v>81</v>
      </c>
      <c r="E33" s="294">
        <f>'[1]Student wise CO'!I195</f>
        <v>79.8</v>
      </c>
      <c r="F33" s="294">
        <f>'[1]Student wise CO'!I196</f>
        <v>81</v>
      </c>
      <c r="G33" s="294">
        <f>'[1]Student wise CO'!I197</f>
        <v>83.4</v>
      </c>
      <c r="H33" s="294">
        <f>'[1]Student wise CO'!I198</f>
        <v>81</v>
      </c>
      <c r="I33" s="294">
        <f>'[1]Student wise CO'!I199</f>
        <v>83.4</v>
      </c>
      <c r="J33" s="295" t="str">
        <f t="shared" si="0"/>
        <v>Cleared</v>
      </c>
      <c r="L33" s="273"/>
      <c r="M33" s="273"/>
      <c r="N33" s="273"/>
      <c r="O33" s="273"/>
      <c r="P33" s="273"/>
      <c r="Q33" s="273"/>
      <c r="R33" s="273"/>
      <c r="S33" s="273"/>
    </row>
    <row r="34" spans="2:19" ht="15.6" x14ac:dyDescent="0.3">
      <c r="B34" s="293">
        <v>25</v>
      </c>
      <c r="C34" s="293" t="str">
        <f>[1]Marks!C28</f>
        <v>14JG1A0425</v>
      </c>
      <c r="D34" s="294">
        <f>'[1]Student wise CO'!I202</f>
        <v>44.6</v>
      </c>
      <c r="E34" s="294">
        <f>'[1]Student wise CO'!I203</f>
        <v>54.2</v>
      </c>
      <c r="F34" s="294">
        <f>'[1]Student wise CO'!I204</f>
        <v>55.4</v>
      </c>
      <c r="G34" s="294">
        <f>'[1]Student wise CO'!I205</f>
        <v>57.8</v>
      </c>
      <c r="H34" s="294">
        <f>'[1]Student wise CO'!I206</f>
        <v>54.2</v>
      </c>
      <c r="I34" s="294">
        <f>'[1]Student wise CO'!I207</f>
        <v>50.6</v>
      </c>
      <c r="J34" s="295" t="str">
        <f t="shared" si="0"/>
        <v>Cleared</v>
      </c>
      <c r="L34" s="414" t="s">
        <v>979</v>
      </c>
      <c r="M34" s="415"/>
      <c r="N34" s="415"/>
      <c r="O34" s="415"/>
      <c r="P34" s="415"/>
      <c r="Q34" s="273"/>
      <c r="R34" s="273"/>
      <c r="S34" s="273"/>
    </row>
    <row r="35" spans="2:19" x14ac:dyDescent="0.3">
      <c r="B35" s="293">
        <v>26</v>
      </c>
      <c r="C35" s="293" t="str">
        <f>[1]Marks!C29</f>
        <v>14JG1A0426</v>
      </c>
      <c r="D35" s="294">
        <f>'[1]Student wise CO'!I210</f>
        <v>63.2</v>
      </c>
      <c r="E35" s="294">
        <f>'[1]Student wise CO'!I211</f>
        <v>53.6</v>
      </c>
      <c r="F35" s="294">
        <f>'[1]Student wise CO'!I212</f>
        <v>62</v>
      </c>
      <c r="G35" s="294">
        <f>'[1]Student wise CO'!I213</f>
        <v>63.2</v>
      </c>
      <c r="H35" s="294">
        <f>'[1]Student wise CO'!I214</f>
        <v>57.2</v>
      </c>
      <c r="I35" s="294">
        <f>'[1]Student wise CO'!I215</f>
        <v>63.2</v>
      </c>
      <c r="J35" s="295" t="str">
        <f t="shared" si="0"/>
        <v>Cleared</v>
      </c>
      <c r="L35" s="273"/>
      <c r="M35" s="273"/>
      <c r="N35" s="273"/>
      <c r="O35" s="273"/>
      <c r="P35" s="273"/>
      <c r="Q35" s="273"/>
      <c r="R35" s="273"/>
      <c r="S35" s="273"/>
    </row>
    <row r="36" spans="2:19" x14ac:dyDescent="0.3">
      <c r="B36" s="293">
        <v>27</v>
      </c>
      <c r="C36" s="293" t="str">
        <f>[1]Marks!C30</f>
        <v>14JG1A0427</v>
      </c>
      <c r="D36" s="294">
        <f>'[1]Student wise CO'!I218</f>
        <v>67.8</v>
      </c>
      <c r="E36" s="294">
        <f>'[1]Student wise CO'!I219</f>
        <v>59.4</v>
      </c>
      <c r="F36" s="294">
        <f>'[1]Student wise CO'!I220</f>
        <v>65.400000000000006</v>
      </c>
      <c r="G36" s="294">
        <f>'[1]Student wise CO'!I221</f>
        <v>72.599999999999994</v>
      </c>
      <c r="H36" s="294">
        <f>'[1]Student wise CO'!I222</f>
        <v>69</v>
      </c>
      <c r="I36" s="294">
        <f>'[1]Student wise CO'!I223</f>
        <v>72.599999999999994</v>
      </c>
      <c r="J36" s="295" t="str">
        <f t="shared" si="0"/>
        <v>Cleared</v>
      </c>
      <c r="L36" s="306"/>
      <c r="M36" s="273"/>
      <c r="N36" s="273"/>
      <c r="O36" s="273"/>
      <c r="P36" s="273"/>
      <c r="Q36" s="273"/>
      <c r="R36" s="273"/>
      <c r="S36" s="273"/>
    </row>
    <row r="37" spans="2:19" x14ac:dyDescent="0.3">
      <c r="B37" s="293">
        <v>28</v>
      </c>
      <c r="C37" s="293" t="str">
        <f>[1]Marks!C31</f>
        <v>14JG1A0428</v>
      </c>
      <c r="D37" s="294">
        <f>'[1]Student wise CO'!I226</f>
        <v>69.599999999999994</v>
      </c>
      <c r="E37" s="294">
        <f>'[1]Student wise CO'!I227</f>
        <v>68.399999999999991</v>
      </c>
      <c r="F37" s="294">
        <f>'[1]Student wise CO'!I228</f>
        <v>72</v>
      </c>
      <c r="G37" s="294">
        <f>'[1]Student wise CO'!I229</f>
        <v>73.199999999999989</v>
      </c>
      <c r="H37" s="294">
        <f>'[1]Student wise CO'!I230</f>
        <v>76.799999999999983</v>
      </c>
      <c r="I37" s="294">
        <f>'[1]Student wise CO'!I231</f>
        <v>75.599999999999994</v>
      </c>
      <c r="J37" s="295" t="str">
        <f t="shared" si="0"/>
        <v>Cleared</v>
      </c>
      <c r="L37" s="273"/>
      <c r="M37" s="273"/>
      <c r="N37" s="273"/>
      <c r="O37" s="273"/>
      <c r="P37" s="273"/>
      <c r="Q37" s="273"/>
      <c r="R37" s="273"/>
      <c r="S37" s="273"/>
    </row>
    <row r="38" spans="2:19" x14ac:dyDescent="0.3">
      <c r="B38" s="293">
        <v>29</v>
      </c>
      <c r="C38" s="293" t="str">
        <f>[1]Marks!C32</f>
        <v>14JG1A0429</v>
      </c>
      <c r="D38" s="294">
        <f>'[1]Student wise CO'!I234</f>
        <v>45.599999999999994</v>
      </c>
      <c r="E38" s="294">
        <f>'[1]Student wise CO'!I235</f>
        <v>44.399999999999991</v>
      </c>
      <c r="F38" s="294">
        <f>'[1]Student wise CO'!I236</f>
        <v>46.8</v>
      </c>
      <c r="G38" s="294">
        <f>'[1]Student wise CO'!I237</f>
        <v>50.399999999999991</v>
      </c>
      <c r="H38" s="294">
        <f>'[1]Student wise CO'!I238</f>
        <v>39.599999999999994</v>
      </c>
      <c r="I38" s="294">
        <f>'[1]Student wise CO'!I239</f>
        <v>46.8</v>
      </c>
      <c r="J38" s="295" t="str">
        <f t="shared" si="0"/>
        <v>Not Cleared</v>
      </c>
      <c r="L38" s="273"/>
      <c r="M38" s="273"/>
      <c r="N38" s="273"/>
      <c r="O38" s="273"/>
      <c r="P38" s="273"/>
      <c r="Q38" s="273"/>
      <c r="R38" s="273"/>
      <c r="S38" s="273"/>
    </row>
    <row r="39" spans="2:19" x14ac:dyDescent="0.3">
      <c r="B39" s="293">
        <v>30</v>
      </c>
      <c r="C39" s="293" t="str">
        <f>[1]Marks!C33</f>
        <v>14JG1A0430</v>
      </c>
      <c r="D39" s="294">
        <f>'[1]Student wise CO'!I242</f>
        <v>66.8</v>
      </c>
      <c r="E39" s="294">
        <f>'[1]Student wise CO'!I243</f>
        <v>65.599999999999994</v>
      </c>
      <c r="F39" s="294">
        <f>'[1]Student wise CO'!I244</f>
        <v>66.8</v>
      </c>
      <c r="G39" s="294">
        <f>'[1]Student wise CO'!I245</f>
        <v>70.399999999999991</v>
      </c>
      <c r="H39" s="294">
        <f>'[1]Student wise CO'!I246</f>
        <v>68</v>
      </c>
      <c r="I39" s="294">
        <f>'[1]Student wise CO'!I247</f>
        <v>69.199999999999989</v>
      </c>
      <c r="J39" s="295" t="str">
        <f t="shared" si="0"/>
        <v>Cleared</v>
      </c>
      <c r="Q39" s="273"/>
      <c r="R39" s="273"/>
      <c r="S39" s="273"/>
    </row>
    <row r="40" spans="2:19" x14ac:dyDescent="0.3">
      <c r="B40" s="293">
        <v>31</v>
      </c>
      <c r="C40" s="293" t="str">
        <f>[1]Marks!C34</f>
        <v>14JG1A0431</v>
      </c>
      <c r="D40" s="294">
        <f>'[1]Student wise CO'!I250</f>
        <v>53.8</v>
      </c>
      <c r="E40" s="294">
        <f>'[1]Student wise CO'!I251</f>
        <v>50.199999999999996</v>
      </c>
      <c r="F40" s="294">
        <f>'[1]Student wise CO'!I252</f>
        <v>53.8</v>
      </c>
      <c r="G40" s="294">
        <f>'[1]Student wise CO'!I253</f>
        <v>37</v>
      </c>
      <c r="H40" s="294">
        <f>'[1]Student wise CO'!I254</f>
        <v>37</v>
      </c>
      <c r="I40" s="294">
        <f>'[1]Student wise CO'!I255</f>
        <v>37</v>
      </c>
      <c r="J40" s="295" t="str">
        <f t="shared" si="0"/>
        <v>Not Cleared</v>
      </c>
      <c r="L40" s="273"/>
      <c r="M40" s="273"/>
      <c r="N40" s="273"/>
      <c r="O40" s="273"/>
      <c r="P40" s="273"/>
      <c r="Q40" s="273"/>
      <c r="R40" s="273"/>
      <c r="S40" s="273"/>
    </row>
    <row r="41" spans="2:19" x14ac:dyDescent="0.3">
      <c r="B41" s="293">
        <v>32</v>
      </c>
      <c r="C41" s="293" t="str">
        <f>[1]Marks!C35</f>
        <v>14JG1A0432</v>
      </c>
      <c r="D41" s="294">
        <f>'[1]Student wise CO'!I258</f>
        <v>46.199999999999989</v>
      </c>
      <c r="E41" s="294">
        <f>'[1]Student wise CO'!I259</f>
        <v>50.999999999999993</v>
      </c>
      <c r="F41" s="294">
        <f>'[1]Student wise CO'!I260</f>
        <v>50.999999999999993</v>
      </c>
      <c r="G41" s="294">
        <f>'[1]Student wise CO'!I261</f>
        <v>55.8</v>
      </c>
      <c r="H41" s="294">
        <f>'[1]Student wise CO'!I262</f>
        <v>47.399999999999991</v>
      </c>
      <c r="I41" s="294">
        <f>'[1]Student wise CO'!I263</f>
        <v>56.999999999999993</v>
      </c>
      <c r="J41" s="295" t="str">
        <f t="shared" si="0"/>
        <v>Cleared</v>
      </c>
      <c r="L41" s="273"/>
      <c r="M41" s="273"/>
      <c r="N41" s="273"/>
      <c r="O41" s="273"/>
      <c r="P41" s="273"/>
      <c r="Q41" s="273"/>
      <c r="R41" s="273"/>
      <c r="S41" s="273"/>
    </row>
    <row r="42" spans="2:19" x14ac:dyDescent="0.3">
      <c r="B42" s="293">
        <v>33</v>
      </c>
      <c r="C42" s="293" t="str">
        <f>[1]Marks!C36</f>
        <v>14JG1A0433</v>
      </c>
      <c r="D42" s="294">
        <f>'[1]Student wise CO'!I266</f>
        <v>62.599999999999994</v>
      </c>
      <c r="E42" s="294">
        <f>'[1]Student wise CO'!I267</f>
        <v>61.4</v>
      </c>
      <c r="F42" s="294">
        <f>'[1]Student wise CO'!I268</f>
        <v>65</v>
      </c>
      <c r="G42" s="294">
        <f>'[1]Student wise CO'!I269</f>
        <v>66.2</v>
      </c>
      <c r="H42" s="294">
        <f>'[1]Student wise CO'!I270</f>
        <v>59</v>
      </c>
      <c r="I42" s="294">
        <f>'[1]Student wise CO'!I271</f>
        <v>63.8</v>
      </c>
      <c r="J42" s="295" t="str">
        <f t="shared" si="0"/>
        <v>Cleared</v>
      </c>
      <c r="L42" s="273"/>
      <c r="M42" s="273"/>
      <c r="N42" s="273"/>
      <c r="O42" s="273"/>
      <c r="P42" s="273"/>
      <c r="Q42" s="273"/>
      <c r="R42" s="273"/>
      <c r="S42" s="273"/>
    </row>
    <row r="43" spans="2:19" x14ac:dyDescent="0.3">
      <c r="B43" s="293">
        <v>34</v>
      </c>
      <c r="C43" s="293" t="str">
        <f>[1]Marks!C37</f>
        <v>14JG1A0434</v>
      </c>
      <c r="D43" s="294">
        <f>'[1]Student wise CO'!I274</f>
        <v>67.599999999999994</v>
      </c>
      <c r="E43" s="294">
        <f>'[1]Student wise CO'!I275</f>
        <v>66.399999999999991</v>
      </c>
      <c r="F43" s="294">
        <f>'[1]Student wise CO'!I276</f>
        <v>66.399999999999991</v>
      </c>
      <c r="G43" s="294">
        <f>'[1]Student wise CO'!I277</f>
        <v>73.599999999999994</v>
      </c>
      <c r="H43" s="294">
        <f>'[1]Student wise CO'!I278</f>
        <v>67.599999999999994</v>
      </c>
      <c r="I43" s="294">
        <f>'[1]Student wise CO'!I279</f>
        <v>73.599999999999994</v>
      </c>
      <c r="J43" s="295" t="str">
        <f t="shared" si="0"/>
        <v>Cleared</v>
      </c>
      <c r="L43" s="273"/>
      <c r="M43" s="273"/>
      <c r="N43" s="273"/>
      <c r="O43" s="273"/>
      <c r="P43" s="273"/>
      <c r="Q43" s="273"/>
      <c r="R43" s="273"/>
      <c r="S43" s="273"/>
    </row>
    <row r="44" spans="2:19" x14ac:dyDescent="0.3">
      <c r="B44" s="293">
        <v>35</v>
      </c>
      <c r="C44" s="293" t="str">
        <f>[1]Marks!C38</f>
        <v>14JG1A0435</v>
      </c>
      <c r="D44" s="294">
        <f>'[1]Student wise CO'!I282</f>
        <v>43.199999999999996</v>
      </c>
      <c r="E44" s="294">
        <f>'[1]Student wise CO'!I283</f>
        <v>36</v>
      </c>
      <c r="F44" s="294">
        <f>'[1]Student wise CO'!I284</f>
        <v>46.8</v>
      </c>
      <c r="G44" s="294">
        <f>'[1]Student wise CO'!I285</f>
        <v>40.799999999999997</v>
      </c>
      <c r="H44" s="294">
        <f>'[1]Student wise CO'!I286</f>
        <v>40.799999999999997</v>
      </c>
      <c r="I44" s="294">
        <f>'[1]Student wise CO'!I287</f>
        <v>43.199999999999996</v>
      </c>
      <c r="J44" s="295" t="str">
        <f t="shared" si="0"/>
        <v>Not Cleared</v>
      </c>
      <c r="L44" s="273"/>
      <c r="M44" s="273"/>
      <c r="N44" s="273"/>
      <c r="O44" s="273"/>
      <c r="P44" s="273"/>
      <c r="Q44" s="273"/>
      <c r="R44" s="273"/>
      <c r="S44" s="273"/>
    </row>
    <row r="45" spans="2:19" x14ac:dyDescent="0.3">
      <c r="B45" s="293">
        <v>36</v>
      </c>
      <c r="C45" s="293" t="str">
        <f>[1]Marks!C39</f>
        <v>14JG1A0436</v>
      </c>
      <c r="D45" s="294">
        <f>'[1]Student wise CO'!I290</f>
        <v>47.999999999999993</v>
      </c>
      <c r="E45" s="294">
        <f>'[1]Student wise CO'!I291</f>
        <v>47.999999999999993</v>
      </c>
      <c r="F45" s="294">
        <f>'[1]Student wise CO'!I292</f>
        <v>47.999999999999993</v>
      </c>
      <c r="G45" s="294">
        <f>'[1]Student wise CO'!I293</f>
        <v>73.199999999999989</v>
      </c>
      <c r="H45" s="294">
        <f>'[1]Student wise CO'!I294</f>
        <v>64.8</v>
      </c>
      <c r="I45" s="294">
        <f>'[1]Student wise CO'!I295</f>
        <v>70.8</v>
      </c>
      <c r="J45" s="295" t="str">
        <f t="shared" si="0"/>
        <v>Cleared</v>
      </c>
      <c r="L45" s="273"/>
      <c r="M45" s="273"/>
      <c r="N45" s="273"/>
      <c r="O45" s="273"/>
      <c r="P45" s="273"/>
      <c r="Q45" s="273"/>
      <c r="R45" s="273"/>
      <c r="S45" s="273"/>
    </row>
    <row r="46" spans="2:19" x14ac:dyDescent="0.3">
      <c r="B46" s="293">
        <v>37</v>
      </c>
      <c r="C46" s="293" t="str">
        <f>[1]Marks!C40</f>
        <v>14JG1A0437</v>
      </c>
      <c r="D46" s="294">
        <f>'[1]Student wise CO'!I298</f>
        <v>68.2</v>
      </c>
      <c r="E46" s="294">
        <f>'[1]Student wise CO'!I299</f>
        <v>64.599999999999994</v>
      </c>
      <c r="F46" s="294">
        <f>'[1]Student wise CO'!I300</f>
        <v>68.2</v>
      </c>
      <c r="G46" s="294">
        <f>'[1]Student wise CO'!I301</f>
        <v>65.8</v>
      </c>
      <c r="H46" s="294">
        <f>'[1]Student wise CO'!I302</f>
        <v>62.2</v>
      </c>
      <c r="I46" s="294">
        <f>'[1]Student wise CO'!I303</f>
        <v>68.2</v>
      </c>
      <c r="J46" s="295" t="str">
        <f t="shared" si="0"/>
        <v>Cleared</v>
      </c>
      <c r="L46" s="273"/>
      <c r="M46" s="273"/>
      <c r="N46" s="273"/>
      <c r="O46" s="273"/>
      <c r="P46" s="273"/>
      <c r="Q46" s="273"/>
      <c r="R46" s="273"/>
      <c r="S46" s="273"/>
    </row>
    <row r="47" spans="2:19" x14ac:dyDescent="0.3">
      <c r="B47" s="293">
        <v>38</v>
      </c>
      <c r="C47" s="293" t="str">
        <f>[1]Marks!C41</f>
        <v>14JG1A0438</v>
      </c>
      <c r="D47" s="294">
        <f>'[1]Student wise CO'!I306</f>
        <v>63.8</v>
      </c>
      <c r="E47" s="294">
        <f>'[1]Student wise CO'!I307</f>
        <v>61.4</v>
      </c>
      <c r="F47" s="294">
        <f>'[1]Student wise CO'!I308</f>
        <v>63.8</v>
      </c>
      <c r="G47" s="294">
        <f>'[1]Student wise CO'!I309</f>
        <v>66.2</v>
      </c>
      <c r="H47" s="294">
        <f>'[1]Student wise CO'!I310</f>
        <v>56.6</v>
      </c>
      <c r="I47" s="294">
        <f>'[1]Student wise CO'!I311</f>
        <v>65</v>
      </c>
      <c r="J47" s="295" t="str">
        <f t="shared" si="0"/>
        <v>Cleared</v>
      </c>
      <c r="L47" s="273"/>
      <c r="M47" s="273"/>
      <c r="N47" s="273"/>
      <c r="O47" s="273"/>
      <c r="P47" s="273"/>
      <c r="Q47" s="273"/>
      <c r="R47" s="273"/>
      <c r="S47" s="273"/>
    </row>
    <row r="48" spans="2:19" x14ac:dyDescent="0.3">
      <c r="B48" s="293">
        <v>39</v>
      </c>
      <c r="C48" s="293" t="str">
        <f>[1]Marks!C42</f>
        <v>14JG1A0439</v>
      </c>
      <c r="D48" s="294">
        <f>'[1]Student wise CO'!I314</f>
        <v>39.999999999999993</v>
      </c>
      <c r="E48" s="294">
        <f>'[1]Student wise CO'!I315</f>
        <v>39.999999999999993</v>
      </c>
      <c r="F48" s="294">
        <f>'[1]Student wise CO'!I316</f>
        <v>39.999999999999993</v>
      </c>
      <c r="G48" s="294">
        <f>'[1]Student wise CO'!I317</f>
        <v>56.8</v>
      </c>
      <c r="H48" s="294">
        <f>'[1]Student wise CO'!I318</f>
        <v>54.399999999999991</v>
      </c>
      <c r="I48" s="294">
        <f>'[1]Student wise CO'!I319</f>
        <v>59.199999999999989</v>
      </c>
      <c r="J48" s="295" t="str">
        <f t="shared" si="0"/>
        <v>Cleared</v>
      </c>
      <c r="L48" s="273"/>
      <c r="M48" s="273"/>
      <c r="N48" s="273"/>
      <c r="O48" s="273"/>
      <c r="P48" s="273"/>
      <c r="Q48" s="273"/>
      <c r="R48" s="273"/>
      <c r="S48" s="273"/>
    </row>
    <row r="49" spans="2:19" x14ac:dyDescent="0.3">
      <c r="B49" s="293">
        <v>40</v>
      </c>
      <c r="C49" s="293" t="str">
        <f>[1]Marks!C43</f>
        <v>14JG1A0440</v>
      </c>
      <c r="D49" s="294">
        <f>'[1]Student wise CO'!I322</f>
        <v>65.8</v>
      </c>
      <c r="E49" s="294">
        <f>'[1]Student wise CO'!I323</f>
        <v>63.4</v>
      </c>
      <c r="F49" s="294">
        <f>'[1]Student wise CO'!I324</f>
        <v>65.8</v>
      </c>
      <c r="G49" s="294">
        <f>'[1]Student wise CO'!I325</f>
        <v>49</v>
      </c>
      <c r="H49" s="294">
        <f>'[1]Student wise CO'!I326</f>
        <v>49</v>
      </c>
      <c r="I49" s="294">
        <f>'[1]Student wise CO'!I327</f>
        <v>49</v>
      </c>
      <c r="J49" s="295" t="str">
        <f t="shared" si="0"/>
        <v>Cleared</v>
      </c>
      <c r="L49" s="273"/>
      <c r="M49" s="273"/>
      <c r="N49" s="273"/>
      <c r="O49" s="273"/>
      <c r="P49" s="273"/>
      <c r="Q49" s="273"/>
      <c r="R49" s="273"/>
      <c r="S49" s="273"/>
    </row>
    <row r="50" spans="2:19" x14ac:dyDescent="0.3">
      <c r="B50" s="293">
        <v>41</v>
      </c>
      <c r="C50" s="293" t="str">
        <f>[1]Marks!C44</f>
        <v>14JG1A0441</v>
      </c>
      <c r="D50" s="294">
        <f>'[1]Student wise CO'!I330</f>
        <v>51.399999999999991</v>
      </c>
      <c r="E50" s="294">
        <f>'[1]Student wise CO'!I331</f>
        <v>40.599999999999994</v>
      </c>
      <c r="F50" s="294">
        <f>'[1]Student wise CO'!I332</f>
        <v>52.599999999999994</v>
      </c>
      <c r="G50" s="294">
        <f>'[1]Student wise CO'!I333</f>
        <v>56.199999999999996</v>
      </c>
      <c r="H50" s="294">
        <f>'[1]Student wise CO'!I334</f>
        <v>50.199999999999996</v>
      </c>
      <c r="I50" s="294">
        <f>'[1]Student wise CO'!I335</f>
        <v>53.8</v>
      </c>
      <c r="J50" s="295" t="str">
        <f t="shared" si="0"/>
        <v>Cleared</v>
      </c>
      <c r="L50" s="273"/>
      <c r="M50" s="273"/>
      <c r="N50" s="273"/>
      <c r="O50" s="273"/>
      <c r="P50" s="273"/>
      <c r="Q50" s="273"/>
      <c r="R50" s="273"/>
      <c r="S50" s="273"/>
    </row>
    <row r="51" spans="2:19" x14ac:dyDescent="0.3">
      <c r="B51" s="293">
        <v>42</v>
      </c>
      <c r="C51" s="293" t="str">
        <f>[1]Marks!C45</f>
        <v>14JG1A0442</v>
      </c>
      <c r="D51" s="294">
        <f>'[1]Student wise CO'!I338</f>
        <v>57</v>
      </c>
      <c r="E51" s="294">
        <f>'[1]Student wise CO'!I339</f>
        <v>59.4</v>
      </c>
      <c r="F51" s="294">
        <f>'[1]Student wise CO'!I340</f>
        <v>60.599999999999994</v>
      </c>
      <c r="G51" s="294">
        <f>'[1]Student wise CO'!I341</f>
        <v>61.8</v>
      </c>
      <c r="H51" s="294">
        <f>'[1]Student wise CO'!I342</f>
        <v>58.2</v>
      </c>
      <c r="I51" s="294">
        <f>'[1]Student wise CO'!I343</f>
        <v>64.2</v>
      </c>
      <c r="J51" s="295" t="str">
        <f t="shared" si="0"/>
        <v>Cleared</v>
      </c>
      <c r="L51" s="273"/>
      <c r="M51" s="273"/>
      <c r="N51" s="273"/>
      <c r="O51" s="273"/>
      <c r="P51" s="273"/>
      <c r="Q51" s="273"/>
      <c r="R51" s="273"/>
      <c r="S51" s="273"/>
    </row>
    <row r="52" spans="2:19" x14ac:dyDescent="0.3">
      <c r="B52" s="293">
        <v>43</v>
      </c>
      <c r="C52" s="293" t="str">
        <f>[1]Marks!C46</f>
        <v>14JG1A0443</v>
      </c>
      <c r="D52" s="294">
        <f>'[1]Student wise CO'!I346</f>
        <v>62</v>
      </c>
      <c r="E52" s="294">
        <f>'[1]Student wise CO'!I347</f>
        <v>60.8</v>
      </c>
      <c r="F52" s="294">
        <f>'[1]Student wise CO'!I348</f>
        <v>60.8</v>
      </c>
      <c r="G52" s="294">
        <f>'[1]Student wise CO'!I349</f>
        <v>44</v>
      </c>
      <c r="H52" s="294">
        <f>'[1]Student wise CO'!I350</f>
        <v>44</v>
      </c>
      <c r="I52" s="294">
        <f>'[1]Student wise CO'!I351</f>
        <v>44</v>
      </c>
      <c r="J52" s="295" t="str">
        <f t="shared" si="0"/>
        <v>Cleared</v>
      </c>
      <c r="L52" s="273"/>
      <c r="M52" s="273"/>
      <c r="N52" s="273"/>
      <c r="O52" s="273"/>
      <c r="P52" s="273"/>
      <c r="Q52" s="273"/>
      <c r="R52" s="273"/>
      <c r="S52" s="273"/>
    </row>
    <row r="53" spans="2:19" x14ac:dyDescent="0.3">
      <c r="B53" s="293">
        <v>44</v>
      </c>
      <c r="C53" s="293" t="str">
        <f>[1]Marks!C47</f>
        <v>14JG1A0444</v>
      </c>
      <c r="D53" s="294">
        <f>'[1]Student wise CO'!I354</f>
        <v>58.199999999999989</v>
      </c>
      <c r="E53" s="294">
        <f>'[1]Student wise CO'!I355</f>
        <v>56.999999999999993</v>
      </c>
      <c r="F53" s="294">
        <f>'[1]Student wise CO'!I356</f>
        <v>55.8</v>
      </c>
      <c r="G53" s="294">
        <f>'[1]Student wise CO'!I357</f>
        <v>56.999999999999993</v>
      </c>
      <c r="H53" s="294">
        <f>'[1]Student wise CO'!I358</f>
        <v>54.599999999999994</v>
      </c>
      <c r="I53" s="294">
        <f>'[1]Student wise CO'!I359</f>
        <v>60.599999999999994</v>
      </c>
      <c r="J53" s="295" t="str">
        <f t="shared" si="0"/>
        <v>Cleared</v>
      </c>
      <c r="L53" s="273"/>
      <c r="M53" s="273"/>
      <c r="N53" s="273"/>
      <c r="O53" s="273"/>
      <c r="P53" s="273"/>
      <c r="Q53" s="273"/>
      <c r="R53" s="273"/>
      <c r="S53" s="273"/>
    </row>
    <row r="54" spans="2:19" x14ac:dyDescent="0.3">
      <c r="B54" s="293">
        <v>45</v>
      </c>
      <c r="C54" s="293" t="str">
        <f>[1]Marks!C48</f>
        <v>14JG1A0445</v>
      </c>
      <c r="D54" s="294">
        <f>'[1]Student wise CO'!I362</f>
        <v>66.2</v>
      </c>
      <c r="E54" s="294">
        <f>'[1]Student wise CO'!I363</f>
        <v>63.8</v>
      </c>
      <c r="F54" s="294">
        <f>'[1]Student wise CO'!I364</f>
        <v>66.2</v>
      </c>
      <c r="G54" s="294">
        <f>'[1]Student wise CO'!I365</f>
        <v>47</v>
      </c>
      <c r="H54" s="294">
        <f>'[1]Student wise CO'!I366</f>
        <v>47</v>
      </c>
      <c r="I54" s="294">
        <f>'[1]Student wise CO'!I367</f>
        <v>47</v>
      </c>
      <c r="J54" s="295" t="str">
        <f t="shared" si="0"/>
        <v>Cleared</v>
      </c>
      <c r="L54" s="273"/>
      <c r="M54" s="273"/>
      <c r="N54" s="273"/>
      <c r="O54" s="273"/>
      <c r="P54" s="273"/>
      <c r="Q54" s="273"/>
      <c r="R54" s="273"/>
      <c r="S54" s="273"/>
    </row>
    <row r="55" spans="2:19" x14ac:dyDescent="0.3">
      <c r="B55" s="293">
        <v>46</v>
      </c>
      <c r="C55" s="293" t="str">
        <f>[1]Marks!C49</f>
        <v>14JG1A0446</v>
      </c>
      <c r="D55" s="294">
        <f>'[1]Student wise CO'!I370</f>
        <v>66.599999999999994</v>
      </c>
      <c r="E55" s="294">
        <f>'[1]Student wise CO'!I371</f>
        <v>66.599999999999994</v>
      </c>
      <c r="F55" s="294">
        <f>'[1]Student wise CO'!I372</f>
        <v>66.599999999999994</v>
      </c>
      <c r="G55" s="294">
        <f>'[1]Student wise CO'!I373</f>
        <v>66.599999999999994</v>
      </c>
      <c r="H55" s="294">
        <f>'[1]Student wise CO'!I374</f>
        <v>60.599999999999994</v>
      </c>
      <c r="I55" s="294">
        <f>'[1]Student wise CO'!I375</f>
        <v>66.599999999999994</v>
      </c>
      <c r="J55" s="295" t="str">
        <f t="shared" si="0"/>
        <v>Cleared</v>
      </c>
      <c r="L55" s="273"/>
      <c r="M55" s="273"/>
      <c r="N55" s="273"/>
      <c r="O55" s="273"/>
      <c r="P55" s="273"/>
      <c r="Q55" s="273"/>
      <c r="R55" s="273"/>
      <c r="S55" s="273"/>
    </row>
    <row r="56" spans="2:19" x14ac:dyDescent="0.3">
      <c r="B56" s="293">
        <v>47</v>
      </c>
      <c r="C56" s="293" t="str">
        <f>[1]Marks!C50</f>
        <v>14JG1A0447</v>
      </c>
      <c r="D56" s="294">
        <f>'[1]Student wise CO'!I378</f>
        <v>17.399999999999999</v>
      </c>
      <c r="E56" s="294">
        <f>'[1]Student wise CO'!I379</f>
        <v>16.199999999999996</v>
      </c>
      <c r="F56" s="294">
        <f>'[1]Student wise CO'!I380</f>
        <v>16.199999999999996</v>
      </c>
      <c r="G56" s="294">
        <f>'[1]Student wise CO'!I381</f>
        <v>29.4</v>
      </c>
      <c r="H56" s="294">
        <f>'[1]Student wise CO'!I382</f>
        <v>27</v>
      </c>
      <c r="I56" s="294">
        <f>'[1]Student wise CO'!I383</f>
        <v>25.799999999999997</v>
      </c>
      <c r="J56" s="295" t="str">
        <f t="shared" si="0"/>
        <v>Not Cleared</v>
      </c>
    </row>
    <row r="57" spans="2:19" x14ac:dyDescent="0.3">
      <c r="B57" s="293">
        <v>48</v>
      </c>
      <c r="C57" s="293" t="str">
        <f>[1]Marks!C51</f>
        <v>14JG1A0448</v>
      </c>
      <c r="D57" s="294">
        <f>'[1]Student wise CO'!I386</f>
        <v>65.399999999999991</v>
      </c>
      <c r="E57" s="294">
        <f>'[1]Student wise CO'!I387</f>
        <v>60.599999999999994</v>
      </c>
      <c r="F57" s="294">
        <f>'[1]Student wise CO'!I388</f>
        <v>59.399999999999991</v>
      </c>
      <c r="G57" s="294">
        <f>'[1]Student wise CO'!I389</f>
        <v>75</v>
      </c>
      <c r="H57" s="294">
        <f>'[1]Student wise CO'!I390</f>
        <v>65.399999999999991</v>
      </c>
      <c r="I57" s="294">
        <f>'[1]Student wise CO'!I391</f>
        <v>72.599999999999994</v>
      </c>
      <c r="J57" s="295" t="str">
        <f t="shared" si="0"/>
        <v>Cleared</v>
      </c>
    </row>
    <row r="58" spans="2:19" x14ac:dyDescent="0.3">
      <c r="B58" s="293">
        <v>49</v>
      </c>
      <c r="C58" s="293" t="str">
        <f>[1]Marks!C52</f>
        <v>14JG1A0449</v>
      </c>
      <c r="D58" s="294">
        <f>'[1]Student wise CO'!I394</f>
        <v>49</v>
      </c>
      <c r="E58" s="294">
        <f>'[1]Student wise CO'!I395</f>
        <v>47.8</v>
      </c>
      <c r="F58" s="294">
        <f>'[1]Student wise CO'!I396</f>
        <v>53.8</v>
      </c>
      <c r="G58" s="294">
        <f>'[1]Student wise CO'!I397</f>
        <v>62.2</v>
      </c>
      <c r="H58" s="294">
        <f>'[1]Student wise CO'!I398</f>
        <v>56.2</v>
      </c>
      <c r="I58" s="294">
        <f>'[1]Student wise CO'!I399</f>
        <v>61</v>
      </c>
      <c r="J58" s="295" t="str">
        <f t="shared" si="0"/>
        <v>Cleared</v>
      </c>
    </row>
    <row r="59" spans="2:19" x14ac:dyDescent="0.3">
      <c r="B59" s="293">
        <v>50</v>
      </c>
      <c r="C59" s="293" t="str">
        <f>[1]Marks!C53</f>
        <v>14JG1A0450</v>
      </c>
      <c r="D59" s="294">
        <f>'[1]Student wise CO'!I402</f>
        <v>63.2</v>
      </c>
      <c r="E59" s="294">
        <f>'[1]Student wise CO'!I403</f>
        <v>60.8</v>
      </c>
      <c r="F59" s="294">
        <f>'[1]Student wise CO'!I404</f>
        <v>62</v>
      </c>
      <c r="G59" s="294">
        <f>'[1]Student wise CO'!I405</f>
        <v>66.8</v>
      </c>
      <c r="H59" s="294">
        <f>'[1]Student wise CO'!I406</f>
        <v>59.599999999999994</v>
      </c>
      <c r="I59" s="294">
        <f>'[1]Student wise CO'!I407</f>
        <v>66.8</v>
      </c>
      <c r="J59" s="295" t="str">
        <f t="shared" si="0"/>
        <v>Cleared</v>
      </c>
    </row>
    <row r="60" spans="2:19" x14ac:dyDescent="0.3">
      <c r="B60" s="293">
        <v>51</v>
      </c>
      <c r="C60" s="293" t="str">
        <f>[1]Marks!C54</f>
        <v>14JG1A0451</v>
      </c>
      <c r="D60" s="294">
        <f>'[1]Student wise CO'!I410</f>
        <v>51.8</v>
      </c>
      <c r="E60" s="294">
        <f>'[1]Student wise CO'!I411</f>
        <v>48.2</v>
      </c>
      <c r="F60" s="294">
        <f>'[1]Student wise CO'!I412</f>
        <v>48.2</v>
      </c>
      <c r="G60" s="294">
        <f>'[1]Student wise CO'!I413</f>
        <v>53</v>
      </c>
      <c r="H60" s="294">
        <f>'[1]Student wise CO'!I414</f>
        <v>48.2</v>
      </c>
      <c r="I60" s="294">
        <f>'[1]Student wise CO'!I415</f>
        <v>53</v>
      </c>
      <c r="J60" s="295" t="str">
        <f t="shared" si="0"/>
        <v>Cleared</v>
      </c>
    </row>
    <row r="61" spans="2:19" x14ac:dyDescent="0.3">
      <c r="B61" s="293">
        <v>52</v>
      </c>
      <c r="C61" s="293" t="str">
        <f>[1]Marks!C55</f>
        <v>14JG1A0452</v>
      </c>
      <c r="D61" s="294">
        <f>'[1]Student wise CO'!I418</f>
        <v>81.2</v>
      </c>
      <c r="E61" s="294">
        <f>'[1]Student wise CO'!I419</f>
        <v>80</v>
      </c>
      <c r="F61" s="294">
        <f>'[1]Student wise CO'!I420</f>
        <v>81.2</v>
      </c>
      <c r="G61" s="294">
        <f>'[1]Student wise CO'!I421</f>
        <v>82.4</v>
      </c>
      <c r="H61" s="294">
        <f>'[1]Student wise CO'!I422</f>
        <v>71.599999999999994</v>
      </c>
      <c r="I61" s="294">
        <f>'[1]Student wise CO'!I423</f>
        <v>82.4</v>
      </c>
      <c r="J61" s="295" t="str">
        <f t="shared" si="0"/>
        <v>Cleared</v>
      </c>
    </row>
    <row r="62" spans="2:19" x14ac:dyDescent="0.3">
      <c r="B62" s="293">
        <v>53</v>
      </c>
      <c r="C62" s="293" t="str">
        <f>[1]Marks!C56</f>
        <v>14JG1A0453</v>
      </c>
      <c r="D62" s="294">
        <f>'[1]Student wise CO'!I426</f>
        <v>39.599999999999994</v>
      </c>
      <c r="E62" s="294">
        <f>'[1]Student wise CO'!I427</f>
        <v>39.599999999999994</v>
      </c>
      <c r="F62" s="294">
        <f>'[1]Student wise CO'!I428</f>
        <v>39.599999999999994</v>
      </c>
      <c r="G62" s="294">
        <f>'[1]Student wise CO'!I429</f>
        <v>49.199999999999989</v>
      </c>
      <c r="H62" s="294">
        <f>'[1]Student wise CO'!I430</f>
        <v>52.8</v>
      </c>
      <c r="I62" s="294">
        <f>'[1]Student wise CO'!I431</f>
        <v>49.199999999999989</v>
      </c>
      <c r="J62" s="295" t="str">
        <f t="shared" si="0"/>
        <v>Not Cleared</v>
      </c>
    </row>
    <row r="63" spans="2:19" x14ac:dyDescent="0.3">
      <c r="B63" s="293">
        <v>54</v>
      </c>
      <c r="C63" s="293" t="str">
        <f>[1]Marks!C57</f>
        <v>14JG1A0454</v>
      </c>
      <c r="D63" s="294">
        <f>'[1]Student wise CO'!I434</f>
        <v>29.6</v>
      </c>
      <c r="E63" s="294">
        <f>'[1]Student wise CO'!I435</f>
        <v>26</v>
      </c>
      <c r="F63" s="294">
        <f>'[1]Student wise CO'!I436</f>
        <v>32</v>
      </c>
      <c r="G63" s="294">
        <f>'[1]Student wise CO'!I437</f>
        <v>30.8</v>
      </c>
      <c r="H63" s="294">
        <f>'[1]Student wise CO'!I438</f>
        <v>27.2</v>
      </c>
      <c r="I63" s="294">
        <f>'[1]Student wise CO'!I439</f>
        <v>32</v>
      </c>
      <c r="J63" s="295" t="str">
        <f t="shared" si="0"/>
        <v>Not Cleared</v>
      </c>
    </row>
    <row r="64" spans="2:19" x14ac:dyDescent="0.3">
      <c r="B64" s="293">
        <v>55</v>
      </c>
      <c r="C64" s="293" t="str">
        <f>[1]Marks!C58</f>
        <v>14JG1A0455</v>
      </c>
      <c r="D64" s="294">
        <f>'[1]Student wise CO'!I442</f>
        <v>62</v>
      </c>
      <c r="E64" s="294">
        <f>'[1]Student wise CO'!I443</f>
        <v>58.4</v>
      </c>
      <c r="F64" s="294">
        <f>'[1]Student wise CO'!I444</f>
        <v>58.4</v>
      </c>
      <c r="G64" s="294">
        <f>'[1]Student wise CO'!I445</f>
        <v>60.8</v>
      </c>
      <c r="H64" s="294">
        <f>'[1]Student wise CO'!I446</f>
        <v>57.2</v>
      </c>
      <c r="I64" s="294">
        <f>'[1]Student wise CO'!I447</f>
        <v>63.2</v>
      </c>
      <c r="J64" s="295" t="str">
        <f t="shared" si="0"/>
        <v>Cleared</v>
      </c>
    </row>
    <row r="65" spans="2:10" x14ac:dyDescent="0.3">
      <c r="B65" s="293">
        <v>56</v>
      </c>
      <c r="C65" s="293" t="str">
        <f>[1]Marks!C59</f>
        <v>14JG1A0456</v>
      </c>
      <c r="D65" s="294">
        <f>'[1]Student wise CO'!I450</f>
        <v>77.2</v>
      </c>
      <c r="E65" s="294">
        <f>'[1]Student wise CO'!I451</f>
        <v>76</v>
      </c>
      <c r="F65" s="294">
        <f>'[1]Student wise CO'!I452</f>
        <v>77.2</v>
      </c>
      <c r="G65" s="294">
        <f>'[1]Student wise CO'!I453</f>
        <v>73.599999999999994</v>
      </c>
      <c r="H65" s="294">
        <f>'[1]Student wise CO'!I454</f>
        <v>70</v>
      </c>
      <c r="I65" s="294">
        <f>'[1]Student wise CO'!I455</f>
        <v>76</v>
      </c>
      <c r="J65" s="295" t="str">
        <f t="shared" si="0"/>
        <v>Cleared</v>
      </c>
    </row>
    <row r="66" spans="2:10" x14ac:dyDescent="0.3">
      <c r="B66" s="293">
        <v>57</v>
      </c>
      <c r="C66" s="293" t="str">
        <f>[1]Marks!C60</f>
        <v>14JG1A0457</v>
      </c>
      <c r="D66" s="294">
        <f>'[1]Student wise CO'!I458</f>
        <v>51.2</v>
      </c>
      <c r="E66" s="294">
        <f>'[1]Student wise CO'!I459</f>
        <v>47.6</v>
      </c>
      <c r="F66" s="294">
        <f>'[1]Student wise CO'!I460</f>
        <v>54.8</v>
      </c>
      <c r="G66" s="294">
        <f>'[1]Student wise CO'!I461</f>
        <v>60.8</v>
      </c>
      <c r="H66" s="294">
        <f>'[1]Student wise CO'!I462</f>
        <v>57.2</v>
      </c>
      <c r="I66" s="294">
        <f>'[1]Student wise CO'!I463</f>
        <v>64.400000000000006</v>
      </c>
      <c r="J66" s="295" t="str">
        <f t="shared" si="0"/>
        <v>Cleared</v>
      </c>
    </row>
    <row r="67" spans="2:10" x14ac:dyDescent="0.3">
      <c r="B67" s="293">
        <v>58</v>
      </c>
      <c r="C67" s="293" t="str">
        <f>[1]Marks!C61</f>
        <v>14JG1A0458</v>
      </c>
      <c r="D67" s="294">
        <f>'[1]Student wise CO'!I466</f>
        <v>72.599999999999994</v>
      </c>
      <c r="E67" s="294">
        <f>'[1]Student wise CO'!I467</f>
        <v>70.199999999999989</v>
      </c>
      <c r="F67" s="294">
        <f>'[1]Student wise CO'!I468</f>
        <v>72.599999999999994</v>
      </c>
      <c r="G67" s="294">
        <f>'[1]Student wise CO'!I469</f>
        <v>79.799999999999983</v>
      </c>
      <c r="H67" s="294">
        <f>'[1]Student wise CO'!I470</f>
        <v>72.599999999999994</v>
      </c>
      <c r="I67" s="294">
        <f>'[1]Student wise CO'!I471</f>
        <v>77.399999999999991</v>
      </c>
      <c r="J67" s="295" t="str">
        <f t="shared" si="0"/>
        <v>Cleared</v>
      </c>
    </row>
    <row r="68" spans="2:10" x14ac:dyDescent="0.3">
      <c r="B68" s="293">
        <v>59</v>
      </c>
      <c r="C68" s="293" t="str">
        <f>[1]Marks!C62</f>
        <v>14JG1A0459</v>
      </c>
      <c r="D68" s="294">
        <f>'[1]Student wise CO'!I474</f>
        <v>39.599999999999994</v>
      </c>
      <c r="E68" s="294">
        <f>'[1]Student wise CO'!I475</f>
        <v>39.599999999999994</v>
      </c>
      <c r="F68" s="294">
        <f>'[1]Student wise CO'!I476</f>
        <v>39.599999999999994</v>
      </c>
      <c r="G68" s="294">
        <f>'[1]Student wise CO'!I477</f>
        <v>63.599999999999994</v>
      </c>
      <c r="H68" s="294">
        <f>'[1]Student wise CO'!I478</f>
        <v>56.399999999999991</v>
      </c>
      <c r="I68" s="294">
        <f>'[1]Student wise CO'!I479</f>
        <v>62.399999999999991</v>
      </c>
      <c r="J68" s="295" t="str">
        <f t="shared" si="0"/>
        <v>Not Cleared</v>
      </c>
    </row>
    <row r="69" spans="2:10" x14ac:dyDescent="0.3">
      <c r="B69" s="293">
        <v>60</v>
      </c>
      <c r="C69" s="293" t="str">
        <f>[1]Marks!C63</f>
        <v>14JG1A0460</v>
      </c>
      <c r="D69" s="294">
        <f>'[1]Student wise CO'!I482</f>
        <v>75.8</v>
      </c>
      <c r="E69" s="294">
        <f>'[1]Student wise CO'!I483</f>
        <v>75.8</v>
      </c>
      <c r="F69" s="294">
        <f>'[1]Student wise CO'!I484</f>
        <v>74.599999999999994</v>
      </c>
      <c r="G69" s="294">
        <f>'[1]Student wise CO'!I485</f>
        <v>77</v>
      </c>
      <c r="H69" s="294">
        <f>'[1]Student wise CO'!I486</f>
        <v>73.399999999999991</v>
      </c>
      <c r="I69" s="294">
        <f>'[1]Student wise CO'!I487</f>
        <v>79.399999999999991</v>
      </c>
      <c r="J69" s="295" t="str">
        <f t="shared" si="0"/>
        <v>Cleared</v>
      </c>
    </row>
    <row r="70" spans="2:10" x14ac:dyDescent="0.3">
      <c r="B70" s="293">
        <v>61</v>
      </c>
      <c r="C70" s="293" t="str">
        <f>[1]Marks!C64</f>
        <v>15JG5A0401</v>
      </c>
      <c r="D70" s="294">
        <f>'[1]Student wise CO'!I490</f>
        <v>74.8</v>
      </c>
      <c r="E70" s="294">
        <f>'[1]Student wise CO'!I491</f>
        <v>72.400000000000006</v>
      </c>
      <c r="F70" s="294">
        <f>'[1]Student wise CO'!I492</f>
        <v>73.599999999999994</v>
      </c>
      <c r="G70" s="294">
        <f>'[1]Student wise CO'!I493</f>
        <v>77.2</v>
      </c>
      <c r="H70" s="294">
        <f>'[1]Student wise CO'!I494</f>
        <v>74.8</v>
      </c>
      <c r="I70" s="294">
        <f>'[1]Student wise CO'!I495</f>
        <v>80.8</v>
      </c>
      <c r="J70" s="295" t="str">
        <f t="shared" si="0"/>
        <v>Cleared</v>
      </c>
    </row>
    <row r="71" spans="2:10" x14ac:dyDescent="0.3">
      <c r="B71" s="293">
        <v>62</v>
      </c>
      <c r="C71" s="293" t="str">
        <f>[1]Marks!C65</f>
        <v>15JG5A0402</v>
      </c>
      <c r="D71" s="294">
        <f>'[1]Student wise CO'!I498</f>
        <v>48.4</v>
      </c>
      <c r="E71" s="294">
        <f>'[1]Student wise CO'!I499</f>
        <v>48.4</v>
      </c>
      <c r="F71" s="294">
        <f>'[1]Student wise CO'!I500</f>
        <v>50.8</v>
      </c>
      <c r="G71" s="294">
        <f>'[1]Student wise CO'!I501</f>
        <v>34</v>
      </c>
      <c r="H71" s="294">
        <f>'[1]Student wise CO'!I502</f>
        <v>34</v>
      </c>
      <c r="I71" s="294">
        <f>'[1]Student wise CO'!I503</f>
        <v>34</v>
      </c>
      <c r="J71" s="295" t="str">
        <f t="shared" si="0"/>
        <v>Not Cleared</v>
      </c>
    </row>
    <row r="72" spans="2:10" x14ac:dyDescent="0.3">
      <c r="B72" s="293">
        <v>63</v>
      </c>
      <c r="C72" s="293" t="str">
        <f>[1]Marks!C66</f>
        <v>15JG5A0403</v>
      </c>
      <c r="D72" s="294">
        <f>'[1]Student wise CO'!I506</f>
        <v>59</v>
      </c>
      <c r="E72" s="294">
        <f>'[1]Student wise CO'!I507</f>
        <v>47</v>
      </c>
      <c r="F72" s="294">
        <f>'[1]Student wise CO'!I508</f>
        <v>57.8</v>
      </c>
      <c r="G72" s="294">
        <f>'[1]Student wise CO'!I509</f>
        <v>54.2</v>
      </c>
      <c r="H72" s="294">
        <f>'[1]Student wise CO'!I510</f>
        <v>48.2</v>
      </c>
      <c r="I72" s="294">
        <f>'[1]Student wise CO'!I511</f>
        <v>55.4</v>
      </c>
      <c r="J72" s="295" t="str">
        <f t="shared" si="0"/>
        <v>Cleared</v>
      </c>
    </row>
    <row r="73" spans="2:10" x14ac:dyDescent="0.3">
      <c r="B73" s="293">
        <v>64</v>
      </c>
      <c r="C73" s="293" t="str">
        <f>[1]Marks!C67</f>
        <v>15JG5A0404</v>
      </c>
      <c r="D73" s="294">
        <f>'[1]Student wise CO'!I514</f>
        <v>51.8</v>
      </c>
      <c r="E73" s="294">
        <f>'[1]Student wise CO'!I515</f>
        <v>47</v>
      </c>
      <c r="F73" s="294">
        <f>'[1]Student wise CO'!I516</f>
        <v>56.599999999999994</v>
      </c>
      <c r="G73" s="294">
        <f>'[1]Student wise CO'!I517</f>
        <v>56.599999999999994</v>
      </c>
      <c r="H73" s="294">
        <f>'[1]Student wise CO'!I518</f>
        <v>56.599999999999994</v>
      </c>
      <c r="I73" s="294">
        <f>'[1]Student wise CO'!I519</f>
        <v>57.8</v>
      </c>
      <c r="J73" s="295" t="str">
        <f t="shared" si="0"/>
        <v>Cleared</v>
      </c>
    </row>
    <row r="74" spans="2:10" x14ac:dyDescent="0.3">
      <c r="B74" s="293">
        <v>65</v>
      </c>
      <c r="C74" s="293" t="str">
        <f>[1]Marks!C68</f>
        <v>15JG5A0406</v>
      </c>
      <c r="D74" s="294">
        <f>'[1]Student wise CO'!I522</f>
        <v>67.8</v>
      </c>
      <c r="E74" s="294">
        <f>'[1]Student wise CO'!I523</f>
        <v>61.79999999999999</v>
      </c>
      <c r="F74" s="294">
        <f>'[1]Student wise CO'!I524</f>
        <v>71.399999999999991</v>
      </c>
      <c r="G74" s="294">
        <f>'[1]Student wise CO'!I525</f>
        <v>73.8</v>
      </c>
      <c r="H74" s="294">
        <f>'[1]Student wise CO'!I526</f>
        <v>70.199999999999989</v>
      </c>
      <c r="I74" s="294">
        <f>'[1]Student wise CO'!I527</f>
        <v>76.199999999999989</v>
      </c>
      <c r="J74" s="295" t="str">
        <f t="shared" si="0"/>
        <v>Cleared</v>
      </c>
    </row>
  </sheetData>
  <mergeCells count="18">
    <mergeCell ref="A1:J1"/>
    <mergeCell ref="A2:J2"/>
    <mergeCell ref="A3:J3"/>
    <mergeCell ref="L3:Q3"/>
    <mergeCell ref="A4:D4"/>
    <mergeCell ref="E4:J4"/>
    <mergeCell ref="L34:P34"/>
    <mergeCell ref="A5:D5"/>
    <mergeCell ref="E5:F5"/>
    <mergeCell ref="H5:I5"/>
    <mergeCell ref="A6:D6"/>
    <mergeCell ref="E6:F6"/>
    <mergeCell ref="H6:I6"/>
    <mergeCell ref="A7:D7"/>
    <mergeCell ref="E7:G7"/>
    <mergeCell ref="H7:I7"/>
    <mergeCell ref="L8:S8"/>
    <mergeCell ref="L17:P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vt:i4>
      </vt:variant>
    </vt:vector>
  </HeadingPairs>
  <TitlesOfParts>
    <vt:vector size="25" baseType="lpstr">
      <vt:lpstr>R13 Course Structure</vt:lpstr>
      <vt:lpstr>POs and PSOs</vt:lpstr>
      <vt:lpstr>Ist year</vt:lpstr>
      <vt:lpstr>IInd year</vt:lpstr>
      <vt:lpstr>IIIrd year</vt:lpstr>
      <vt:lpstr>IV year</vt:lpstr>
      <vt:lpstr>CO_POsPSOs mapping averages</vt:lpstr>
      <vt:lpstr>SAMPLE THEORY ARCO</vt:lpstr>
      <vt:lpstr>CO attainment of Theory subject</vt:lpstr>
      <vt:lpstr>SAMPLE LAB ARCO</vt:lpstr>
      <vt:lpstr>CO attainment of Lab course</vt:lpstr>
      <vt:lpstr>CO attainments</vt:lpstr>
      <vt:lpstr>CO attainment levels</vt:lpstr>
      <vt:lpstr>DA-2013 batch PO attainment</vt:lpstr>
      <vt:lpstr>IA-2013 batch</vt:lpstr>
      <vt:lpstr>2013 batch Overall</vt:lpstr>
      <vt:lpstr>DA-2014 batch PO attainment</vt:lpstr>
      <vt:lpstr>IA-2014 batch</vt:lpstr>
      <vt:lpstr>2014 batch overall</vt:lpstr>
      <vt:lpstr>DA-2015 batch PO attainment</vt:lpstr>
      <vt:lpstr>IA-2015 batch</vt:lpstr>
      <vt:lpstr>2015 batch overall</vt:lpstr>
      <vt:lpstr>overall POs and PSOs  attainmen</vt:lpstr>
      <vt:lpstr>'2013 batch Overall'!Print_Area</vt:lpstr>
      <vt:lpstr>'DA-2013 batch PO attainment'!Print_Area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2022-04-21T05:01:23Z</dcterms:modified>
</cp:coreProperties>
</file>